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28" documentId="8_{AC2E9EB9-788B-4251-A008-61925BFEA8FC}" xr6:coauthVersionLast="47" xr6:coauthVersionMax="47" xr10:uidLastSave="{47B49CD1-1DFC-47F8-9606-1E3B470CBFA4}"/>
  <bookViews>
    <workbookView xWindow="-120" yWindow="-120" windowWidth="29040" windowHeight="15840" xr2:uid="{00000000-000D-0000-FFFF-FFFF00000000}"/>
  </bookViews>
  <sheets>
    <sheet name="06.03-06.09" sheetId="59" r:id="rId1"/>
    <sheet name="05.27-06.02" sheetId="58" r:id="rId2"/>
    <sheet name="05.20-05.26" sheetId="57" r:id="rId3"/>
    <sheet name="05.13-05.19" sheetId="56" r:id="rId4"/>
    <sheet name="05.06-05.12" sheetId="55" r:id="rId5"/>
    <sheet name="04.29-05.05" sheetId="54" r:id="rId6"/>
    <sheet name="04.22-04.28" sheetId="53" r:id="rId7"/>
    <sheet name="04.15-04.21" sheetId="52" r:id="rId8"/>
    <sheet name="04.08-04.14" sheetId="51" r:id="rId9"/>
    <sheet name="04.01-04.07" sheetId="50" r:id="rId10"/>
    <sheet name="03.25-03.31" sheetId="49" r:id="rId11"/>
    <sheet name="03.18-03.24" sheetId="48" r:id="rId12"/>
    <sheet name="03.11-03.17" sheetId="47" r:id="rId13"/>
    <sheet name="03.04-03.10" sheetId="46" r:id="rId14"/>
    <sheet name="02.25-03.03" sheetId="45" r:id="rId15"/>
    <sheet name="02.18-02.24" sheetId="44" r:id="rId16"/>
    <sheet name="02.11-02.17" sheetId="43" r:id="rId17"/>
    <sheet name="02.04-02.10" sheetId="42" r:id="rId18"/>
    <sheet name="01.28-02.03" sheetId="41" r:id="rId19"/>
    <sheet name="01.21-01.27" sheetId="40" r:id="rId20"/>
    <sheet name="01.14-01.20" sheetId="39" r:id="rId21"/>
    <sheet name="01.07-01.13" sheetId="38" r:id="rId22"/>
    <sheet name="12.31-01.06" sheetId="37" r:id="rId23"/>
    <sheet name="12.24-12.30" sheetId="36" r:id="rId24"/>
    <sheet name="12.17-12.23" sheetId="35" r:id="rId25"/>
    <sheet name="12.10-12.16" sheetId="34" r:id="rId26"/>
    <sheet name="12.03-12.09" sheetId="33" r:id="rId27"/>
    <sheet name="11.26-12.02" sheetId="32" r:id="rId28"/>
    <sheet name="11.19-11.25" sheetId="31" r:id="rId29"/>
    <sheet name="11.12-11.18" sheetId="30" r:id="rId30"/>
    <sheet name="11.05-11.11" sheetId="29" r:id="rId31"/>
    <sheet name="10.29-11.04" sheetId="28" r:id="rId32"/>
    <sheet name="10.22-10.28" sheetId="27" r:id="rId33"/>
    <sheet name="10.15-10.21" sheetId="26" r:id="rId34"/>
    <sheet name="10.08-10.14" sheetId="25" r:id="rId35"/>
    <sheet name="10.01-10.07" sheetId="24" r:id="rId36"/>
    <sheet name="09.24-09.30" sheetId="23" r:id="rId37"/>
    <sheet name="09.17-09.23" sheetId="22" r:id="rId38"/>
    <sheet name="09.10-09.16" sheetId="21" r:id="rId39"/>
    <sheet name="09.03-09.09" sheetId="20" r:id="rId40"/>
    <sheet name="08.27-09.02" sheetId="19" r:id="rId41"/>
    <sheet name="08.20-08.26" sheetId="18" r:id="rId42"/>
    <sheet name="08.13-08.19" sheetId="17" r:id="rId43"/>
    <sheet name="08.06-08.12" sheetId="16" r:id="rId44"/>
    <sheet name="07.30-08.05" sheetId="15" r:id="rId45"/>
    <sheet name="07.23-07.29" sheetId="14" r:id="rId46"/>
    <sheet name="07.16-07.22" sheetId="13" r:id="rId47"/>
    <sheet name="07.09-07.15" sheetId="12" r:id="rId48"/>
    <sheet name="07.02-07.08" sheetId="11" r:id="rId49"/>
    <sheet name="06.25-07.01" sheetId="10" r:id="rId50"/>
    <sheet name="06.18-06.24" sheetId="9" r:id="rId51"/>
    <sheet name="06.11-06.17" sheetId="8" r:id="rId52"/>
    <sheet name="06.04-06.10" sheetId="7" r:id="rId53"/>
    <sheet name="05.28-06.03" sheetId="6" r:id="rId54"/>
    <sheet name="05.21-05.27" sheetId="5" r:id="rId55"/>
    <sheet name="05.14-05.20" sheetId="4" r:id="rId56"/>
    <sheet name="05.07-05.13" sheetId="3" r:id="rId57"/>
    <sheet name="04.30-05.06" sheetId="2" r:id="rId58"/>
    <sheet name="04.28-29" sheetId="1" r:id="rId5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59" l="1"/>
  <c r="D50" i="59"/>
  <c r="G47" i="59"/>
  <c r="D47" i="59"/>
  <c r="F35" i="59"/>
  <c r="G35" i="59"/>
  <c r="D35" i="59"/>
  <c r="F23" i="59"/>
  <c r="G23" i="59"/>
  <c r="D23" i="59"/>
  <c r="I49" i="59"/>
  <c r="I27" i="59"/>
  <c r="F29" i="59"/>
  <c r="F21" i="59"/>
  <c r="I45" i="59"/>
  <c r="I42" i="59"/>
  <c r="I41" i="59"/>
  <c r="I39" i="59"/>
  <c r="I37" i="59"/>
  <c r="I33" i="59"/>
  <c r="I14" i="59"/>
  <c r="F47" i="59" l="1"/>
  <c r="F17" i="59" l="1"/>
  <c r="F18" i="59"/>
  <c r="F20" i="59"/>
  <c r="F19" i="59"/>
  <c r="F22" i="59"/>
  <c r="F26" i="59"/>
  <c r="F25" i="59"/>
  <c r="F30" i="59"/>
  <c r="F28" i="59"/>
  <c r="F34" i="59"/>
  <c r="F32" i="59"/>
  <c r="F31" i="59"/>
  <c r="F44" i="59"/>
  <c r="F38" i="59"/>
  <c r="F43" i="59"/>
  <c r="F40" i="59"/>
  <c r="F46" i="59"/>
  <c r="F13" i="59"/>
  <c r="F15" i="59"/>
  <c r="I46" i="59"/>
  <c r="I43" i="59"/>
  <c r="I44" i="59"/>
  <c r="I31" i="59"/>
  <c r="I32" i="59"/>
  <c r="I28" i="59"/>
  <c r="I30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50" i="57"/>
  <c r="D50" i="57"/>
  <c r="G47" i="57"/>
  <c r="D47" i="57"/>
  <c r="F35" i="57"/>
  <c r="G35" i="57"/>
  <c r="D35" i="57"/>
  <c r="F23" i="57"/>
  <c r="G23" i="57"/>
  <c r="D23" i="57"/>
  <c r="I21" i="57"/>
  <c r="I32" i="57"/>
  <c r="I42" i="57"/>
  <c r="I46" i="57"/>
  <c r="I43" i="57"/>
  <c r="I44" i="57"/>
  <c r="I29" i="57"/>
  <c r="F47" i="57" l="1"/>
  <c r="F50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9" i="57"/>
  <c r="F34" i="57"/>
  <c r="F37" i="57"/>
  <c r="F45" i="57"/>
  <c r="F33" i="57"/>
  <c r="F40" i="57"/>
  <c r="I33" i="57"/>
  <c r="I45" i="57"/>
  <c r="I37" i="57"/>
  <c r="I34" i="57"/>
  <c r="I49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F50" i="59"/>
  <c r="F52" i="8"/>
  <c r="D52" i="8"/>
  <c r="E52" i="8"/>
  <c r="E47" i="8"/>
  <c r="E35" i="8"/>
  <c r="E44" i="4"/>
  <c r="E35" i="4"/>
  <c r="G35" i="4"/>
  <c r="G44" i="4"/>
  <c r="G52" i="8"/>
  <c r="G47" i="8"/>
  <c r="G35" i="8"/>
  <c r="G35" i="52"/>
  <c r="G42" i="52"/>
  <c r="F44" i="4"/>
  <c r="D44" i="4"/>
  <c r="F35" i="52"/>
  <c r="F35" i="8"/>
  <c r="D35" i="52"/>
  <c r="D42" i="52"/>
  <c r="F42" i="52"/>
  <c r="D35" i="8"/>
  <c r="D47" i="8"/>
  <c r="F47" i="8"/>
  <c r="D35" i="4"/>
  <c r="F35" i="4"/>
</calcChain>
</file>

<file path=xl/sharedStrings.xml><?xml version="1.0" encoding="utf-8"?>
<sst xmlns="http://schemas.openxmlformats.org/spreadsheetml/2006/main" count="9100" uniqueCount="631">
  <si>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</si>
  <si>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</si>
  <si>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</si>
  <si>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</si>
  <si>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</si>
  <si>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</si>
  <si>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</si>
  <si>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</si>
  <si>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</si>
  <si>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</si>
  <si>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</si>
  <si>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</si>
  <si>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</si>
  <si>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</si>
  <si>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</si>
  <si>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</si>
  <si>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</si>
  <si>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</si>
  <si>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</si>
  <si>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</si>
  <si>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</si>
  <si>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</si>
  <si>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</si>
  <si>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</si>
  <si>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</si>
  <si>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</si>
  <si>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</si>
  <si>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</si>
  <si>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</si>
  <si>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</si>
  <si>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</si>
  <si>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</si>
  <si>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</si>
  <si>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</si>
  <si>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</si>
  <si>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</si>
  <si>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</si>
  <si>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</si>
  <si>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</si>
  <si>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</si>
  <si>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</si>
  <si>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</si>
  <si>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</si>
  <si>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</si>
  <si>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</si>
  <si>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</si>
  <si>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</si>
  <si>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</si>
  <si>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</si>
  <si>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</si>
  <si>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</si>
  <si>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</si>
  <si>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</si>
  <si>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</si>
  <si>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</si>
  <si>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</si>
  <si>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</si>
  <si>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</si>
  <si>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</si>
  <si>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</si>
  <si>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</si>
  <si>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</si>
  <si>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</si>
  <si>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</si>
  <si>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</si>
  <si>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</si>
  <si>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</si>
  <si>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</si>
  <si>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</si>
  <si>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</si>
  <si>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</si>
  <si>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</si>
  <si>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</si>
  <si>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</si>
  <si>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</si>
  <si>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</si>
  <si>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</si>
  <si>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</si>
  <si>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</si>
  <si>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</si>
  <si>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</si>
  <si>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</si>
  <si>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</si>
  <si>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</si>
  <si>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</si>
  <si>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</si>
  <si>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</si>
  <si>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</si>
  <si>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</si>
  <si>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</si>
  <si>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</si>
  <si>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</si>
  <si>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</si>
  <si>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</si>
  <si>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</si>
  <si>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</si>
  <si>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</si>
  <si>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</si>
  <si>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</si>
  <si>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</si>
  <si>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</si>
  <si>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</si>
  <si>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</si>
  <si>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</si>
  <si>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</si>
  <si>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</si>
  <si>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</si>
  <si>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</si>
  <si>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</si>
  <si>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</si>
  <si>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</si>
  <si>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</si>
  <si>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</si>
  <si>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</si>
  <si>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</si>
  <si>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</si>
  <si>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</si>
  <si>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</si>
  <si>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</si>
  <si>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</si>
  <si>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</si>
  <si>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</si>
  <si>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</si>
  <si>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</si>
  <si>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</si>
  <si>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</si>
  <si>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</si>
  <si>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</si>
  <si>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</si>
  <si>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</si>
  <si>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</si>
  <si>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</si>
  <si>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</si>
  <si>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</si>
  <si>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</si>
  <si>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</si>
  <si>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</si>
  <si>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</si>
  <si>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</si>
  <si>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</si>
  <si>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</si>
  <si>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</si>
  <si>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</si>
  <si>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</si>
  <si>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</si>
  <si>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</si>
  <si>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</si>
  <si>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</si>
  <si>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</si>
  <si>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</si>
  <si>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</si>
  <si>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</si>
  <si>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</si>
  <si>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</si>
  <si>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</si>
  <si>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</si>
  <si>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</si>
  <si>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</si>
  <si>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</si>
  <si>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</si>
  <si>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</si>
  <si>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</si>
  <si>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</si>
  <si>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</si>
  <si>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</si>
  <si>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</si>
  <si>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</si>
  <si>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</si>
  <si>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</si>
  <si>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</si>
  <si>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</si>
  <si>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</si>
  <si>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</si>
  <si>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</si>
  <si>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</si>
  <si>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</si>
  <si>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</si>
  <si>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</si>
  <si>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</si>
  <si>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</si>
  <si>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</si>
  <si>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</si>
  <si>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</si>
  <si>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</si>
  <si>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</si>
  <si>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</si>
  <si>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</si>
  <si>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</si>
  <si>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</si>
  <si>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</si>
  <si>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</si>
  <si>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</si>
  <si>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</si>
  <si>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</si>
  <si>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</si>
  <si>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</si>
  <si>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</si>
  <si>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</si>
  <si>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</si>
  <si>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</si>
  <si>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</si>
  <si>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</si>
  <si>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</si>
  <si>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</si>
  <si>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</si>
  <si>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</si>
  <si>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</si>
  <si>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</si>
  <si>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</si>
  <si>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</si>
  <si>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</si>
  <si>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</si>
  <si>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</si>
  <si>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</si>
  <si>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</si>
  <si>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</si>
  <si>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</si>
  <si>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</si>
  <si>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</si>
  <si>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</si>
  <si>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</si>
  <si>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</si>
  <si>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</si>
  <si>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</si>
  <si>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</si>
  <si>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</si>
  <si>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</si>
  <si>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</si>
  <si>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</si>
  <si>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</si>
  <si>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</si>
  <si>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</si>
  <si>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</si>
  <si>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</si>
  <si>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</si>
  <si>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</si>
  <si>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</si>
  <si>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</si>
  <si>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</si>
  <si>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</si>
  <si>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</si>
  <si>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</si>
  <si>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</si>
  <si>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</si>
  <si>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</si>
  <si>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</si>
  <si>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</si>
  <si>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</si>
  <si>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</si>
  <si>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</si>
  <si>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</si>
  <si>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</si>
  <si>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</si>
  <si>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</si>
  <si>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</si>
  <si>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</si>
  <si>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</si>
  <si>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</si>
  <si>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</si>
  <si>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</si>
  <si>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</si>
  <si>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</si>
  <si>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</si>
  <si>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</si>
  <si>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</si>
  <si>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</si>
  <si>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</si>
  <si>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</si>
  <si>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</si>
  <si>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</si>
  <si>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</si>
  <si>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</si>
  <si>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</si>
  <si>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</si>
  <si>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</si>
  <si>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</si>
  <si>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</si>
  <si>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</si>
  <si>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</si>
  <si>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</si>
  <si>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</si>
  <si>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</si>
  <si>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</si>
  <si>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</si>
  <si>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</si>
  <si>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</si>
  <si>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</si>
  <si>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</si>
  <si>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</si>
  <si>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</si>
  <si>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</si>
  <si>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</si>
  <si>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</si>
  <si>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</si>
  <si>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</si>
  <si>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</si>
  <si>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</si>
  <si>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</si>
  <si>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</si>
  <si>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</si>
  <si>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</si>
  <si>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</si>
  <si>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</si>
  <si>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</si>
  <si>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</si>
  <si>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</si>
  <si>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</si>
  <si>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</si>
  <si>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</si>
  <si>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</si>
  <si>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</si>
  <si>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</si>
  <si>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</si>
  <si>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</si>
  <si>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</si>
  <si>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</si>
  <si>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</si>
  <si>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</si>
  <si>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</si>
  <si>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</si>
  <si>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</si>
  <si>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</si>
  <si>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</si>
  <si>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</si>
  <si>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</si>
  <si>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</si>
  <si>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</si>
  <si>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</si>
  <si>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</si>
  <si>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</si>
  <si>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</si>
  <si>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</si>
  <si>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</si>
  <si>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</si>
  <si>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</si>
  <si>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</si>
  <si>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</si>
  <si>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</si>
  <si>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</si>
  <si>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</si>
  <si>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</si>
  <si>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</si>
  <si>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</si>
  <si>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</si>
  <si>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</si>
  <si>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</si>
  <si>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</si>
  <si>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</si>
  <si>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</si>
  <si>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</si>
  <si>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</si>
  <si>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</si>
  <si>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</si>
  <si>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</si>
  <si>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</si>
  <si>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</si>
  <si>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</si>
  <si>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</si>
  <si>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</si>
  <si>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</si>
  <si>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</si>
  <si>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</si>
  <si>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</si>
  <si>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</si>
  <si>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</si>
  <si>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</si>
  <si>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</si>
  <si>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</si>
  <si>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</si>
  <si>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</si>
  <si>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</si>
  <si>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</si>
  <si>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</si>
  <si>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</si>
  <si>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</si>
  <si>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</si>
  <si>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</si>
  <si>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</si>
  <si>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</si>
  <si>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</si>
  <si>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</si>
  <si>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</si>
  <si>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</si>
  <si>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</si>
  <si>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</si>
  <si>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</si>
  <si>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</si>
  <si>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</si>
  <si>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</si>
  <si>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</si>
  <si>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</si>
  <si>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</si>
  <si>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</si>
  <si>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</si>
  <si>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</si>
  <si>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</si>
  <si>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</si>
  <si>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</si>
  <si>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</si>
  <si>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</si>
  <si>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</si>
  <si>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</si>
  <si>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</si>
  <si>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</si>
  <si>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</si>
  <si>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</si>
  <si>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</si>
  <si>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</si>
  <si>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</si>
  <si>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</si>
  <si>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</si>
  <si>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</si>
  <si>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</si>
  <si>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</si>
  <si>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</si>
  <si>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</si>
  <si>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</si>
  <si>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</si>
  <si>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</si>
  <si>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</si>
  <si>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</si>
  <si>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</si>
  <si>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</si>
  <si>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</si>
  <si>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</si>
  <si>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</si>
  <si>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</si>
  <si>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</si>
  <si>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</si>
  <si>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</si>
  <si>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</si>
  <si>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</si>
  <si>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</si>
  <si>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</si>
  <si>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</si>
  <si>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</si>
  <si>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</si>
  <si>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</si>
  <si>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</si>
  <si>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</si>
  <si>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</si>
  <si>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</si>
  <si>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</si>
  <si>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</si>
  <si>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</si>
  <si>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</si>
  <si>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</si>
  <si>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</si>
  <si>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</si>
  <si>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</si>
  <si>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</si>
  <si>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</si>
  <si>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</si>
  <si>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</si>
  <si>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</si>
  <si>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</si>
  <si>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</si>
  <si>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</si>
  <si>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</si>
  <si>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</si>
  <si>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</si>
  <si>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</si>
  <si>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</si>
  <si>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</si>
  <si>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</si>
  <si>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</si>
  <si>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</si>
  <si>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</si>
  <si>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</si>
  <si>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</si>
  <si>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</si>
  <si>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</si>
  <si>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</si>
  <si>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</si>
  <si>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</si>
  <si>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</si>
  <si>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</si>
  <si>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</si>
  <si>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</si>
  <si>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</si>
  <si>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</si>
  <si>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</si>
  <si>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</si>
  <si>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</si>
  <si>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</si>
  <si>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</si>
  <si>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</si>
  <si>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</si>
  <si>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</si>
  <si>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</si>
  <si>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</si>
  <si>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</si>
  <si>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</si>
  <si>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</si>
  <si>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</si>
  <si>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</si>
  <si>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</si>
  <si>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</si>
  <si>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</si>
  <si>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</si>
  <si>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</si>
  <si>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</si>
  <si>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</si>
  <si>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</si>
  <si>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</si>
  <si>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</si>
  <si>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</si>
  <si>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</si>
  <si>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</si>
  <si>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</si>
  <si>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</si>
  <si>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</si>
  <si>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</si>
  <si>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</si>
  <si>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</si>
  <si>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</si>
  <si>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</si>
  <si>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</si>
  <si>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</si>
  <si>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</si>
  <si>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</si>
  <si>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</si>
  <si>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</si>
  <si>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</si>
  <si>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</si>
  <si>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</si>
  <si>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</si>
  <si>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</si>
  <si>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</si>
  <si>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</si>
  <si>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</si>
  <si>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</si>
  <si>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</si>
  <si>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</si>
  <si>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</si>
  <si>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</si>
  <si>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</si>
  <si>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</si>
  <si>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</si>
  <si>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</si>
  <si>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</si>
  <si>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</si>
  <si>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</si>
  <si>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</si>
  <si>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</si>
  <si>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</si>
  <si>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</si>
  <si>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</si>
  <si>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</si>
  <si>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</si>
  <si>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</si>
  <si>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</si>
  <si>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</si>
  <si>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</si>
  <si>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</si>
  <si>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</si>
  <si>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</si>
  <si>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</si>
  <si>
    <t>April 8 - 14</t>
  </si>
  <si>
    <t>Balandžio 8 - 14</t>
  </si>
  <si>
    <t>April 8 -14 Lithuanian top</t>
  </si>
  <si>
    <t>Balandžio 8 - 14 d. Lietuvos kino teatruose rodytų filmų topas</t>
  </si>
  <si>
    <t>Piligrimai</t>
  </si>
  <si>
    <t>KINO PAVASARIS Distribution</t>
  </si>
  <si>
    <t>Gyvenimo kaina</t>
  </si>
  <si>
    <t>Vikingas (The Northman)</t>
  </si>
  <si>
    <t>Fantastiniai gyvūnai. Dumbldoro paslaptys (Fantastic Beasts: The Secrets of Dumbledore)</t>
  </si>
  <si>
    <t>Fantastiniai gyvūnai ir kur juos rasti (Fantastic Beasts: And Where To Find Them)</t>
  </si>
  <si>
    <t>Fantastiniai gyvūnai. Grindelvaldo piktadarystės (Fantastic Beasts: Crimes of Grindelwald)</t>
  </si>
  <si>
    <t>April 15 - 21</t>
  </si>
  <si>
    <t>Balandžio 15 - 21</t>
  </si>
  <si>
    <t>April 15 -21 Lithuanian top</t>
  </si>
  <si>
    <t>Balandžio 15 - 21 d. Lietuvos kino teatruose rodytų filmų topas</t>
  </si>
  <si>
    <t>Bunkerio žaidimas (The Bunker game)</t>
  </si>
  <si>
    <t>Nepakeliamas milžiniško talento svoris (Unbearable Weight of  Massive Talent)</t>
  </si>
  <si>
    <t>Kosminis šuo ir turbo katinas (Star Dog and Turbo Cat)</t>
  </si>
  <si>
    <t>Eskortės (Girls To Buy)</t>
  </si>
  <si>
    <t>Laukiniai vyrai (Wild men)</t>
  </si>
  <si>
    <t>Aš esu Zlatanas (Jag är Zlatan)</t>
  </si>
  <si>
    <t>Dauntono Abatija 2: nauja era (Downton Abbey: A New Era)</t>
  </si>
  <si>
    <t>April 22 - 28</t>
  </si>
  <si>
    <t>Balandžio 22 - 28</t>
  </si>
  <si>
    <t>April 22 -28 Lithuanian top</t>
  </si>
  <si>
    <t>Balandžio 22 - 28 d. Lietuvos kino teatruose rodytų filmų topas</t>
  </si>
  <si>
    <t>Ups! Nuotykiai tęsiasi (Ooops! The adventure continues)</t>
  </si>
  <si>
    <t>Total (39)</t>
  </si>
  <si>
    <t>Viskas iškart ir visur (Everything Everywhere All at Once)</t>
  </si>
  <si>
    <t>Post Mortem</t>
  </si>
  <si>
    <t>Charlotte apie Jane</t>
  </si>
  <si>
    <t>Daktaras Streindžas beprotybės multivisatoje (Doctor Strange in the Multiverse of Madness)</t>
  </si>
  <si>
    <t>April 29 - May 5</t>
  </si>
  <si>
    <t>Balandžio 29 - gegužės 5</t>
  </si>
  <si>
    <t>Balandžio 29 - gegužės 5 d. Lietuvos kino teatruose rodytų filmų topas</t>
  </si>
  <si>
    <t>April 29 - May 5 Lithuanian top</t>
  </si>
  <si>
    <t>Baltas varnas (White Raven)</t>
  </si>
  <si>
    <t>Tyli naktis (Silent night)</t>
  </si>
  <si>
    <t>Operacija "Mincemeat" (Operation Mincemeat)</t>
  </si>
  <si>
    <t>May 6 - 12</t>
  </si>
  <si>
    <t>Gegužės 6 - 12 d.</t>
  </si>
  <si>
    <t>May 6 - 12 Lithuanian top</t>
  </si>
  <si>
    <t>Gegužės 6 - 12 d. Lietuvos kino teatruose rodytų filmų topas</t>
  </si>
  <si>
    <t>Bitė Maja. Auksinis kiaušinis (Maya the Bee 3: The Golden Orb)</t>
  </si>
  <si>
    <t>Kur dingo Ana Frank? (Where Is Anne Frank)</t>
  </si>
  <si>
    <t>Menki juokai (Ingenting Å Le Av)</t>
  </si>
  <si>
    <t>Ahil</t>
  </si>
  <si>
    <t xml:space="preserve">weekend results </t>
  </si>
  <si>
    <t>May 13 - 19</t>
  </si>
  <si>
    <t>Gegužės 13 - 19 d.</t>
  </si>
  <si>
    <t>May 13 - 19 Lithuanian top</t>
  </si>
  <si>
    <t>Gegužės 13 - 19 d. Lietuvos kino teatruose rodytų filmų topas</t>
  </si>
  <si>
    <t>Kambarys 203 (Room 203)</t>
  </si>
  <si>
    <t>Tarp dviejų pasaulių (Between Two Words)</t>
  </si>
  <si>
    <t>Asas Maverikas (Top Gun Maverick)</t>
  </si>
  <si>
    <t>May 20 - 26</t>
  </si>
  <si>
    <t>Gegužės 20 - 26 d.</t>
  </si>
  <si>
    <t>May 20 - 26 Lithuanian top</t>
  </si>
  <si>
    <t>Gegužės 20 - 26 d. Lietuvos kino teatruose rodytų filmų topas</t>
  </si>
  <si>
    <t>Koatis - džiunglių drąsuolis (Koati)</t>
  </si>
  <si>
    <t>Knygynas Paryžiuje (A Bookshop in Paris)</t>
  </si>
  <si>
    <t>Marmadukas (Marmaduke)</t>
  </si>
  <si>
    <t>May 27 - June 2</t>
  </si>
  <si>
    <t>Gegužės 27 - birželio 2 d.</t>
  </si>
  <si>
    <t>May 27 - June 2 Lithuanian top</t>
  </si>
  <si>
    <t>Gegužės 27 - birželio 2 d. Lietuvos kino teatruose rodytų filmų topas</t>
  </si>
  <si>
    <t>Muminuko nuotykiai (The Exploits of Moominpappa)</t>
  </si>
  <si>
    <t>June 3 - 9</t>
  </si>
  <si>
    <t>Birželio 3 - 9 d.</t>
  </si>
  <si>
    <t>June 3 - 9 Lithuanian top</t>
  </si>
  <si>
    <t>Birželio 3 - 9 d. Lietuvos kino teatruose rodytų filmų topas</t>
  </si>
  <si>
    <t>Jūros periodo pasaulis. Viešpatavimas (Jurassic World: Dominion)</t>
  </si>
  <si>
    <t>Mano nuostabioji Vanda (Wanda. mein Wunder)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</si>
</sst>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41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8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1" fillId="0" borderId="0" xfId="0" applyNumberFormat="1" applyFont="1"/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2"/>
  <sheetViews>
    <sheetView tabSelected="1" zoomScale="60" zoomScaleNormal="60" workbookViewId="0">
      <selection activeCell="Z36" sqref="Z36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6.7109375" style="345" customWidth="1"/>
    <col min="18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627</v>
      </c>
      <c r="F1" s="235"/>
      <c r="G1" s="235"/>
      <c r="H1" s="235"/>
      <c r="I1" s="235"/>
    </row>
    <row r="2" spans="1:29" ht="19.5" customHeight="1">
      <c r="E2" s="235" t="s">
        <v>628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625</v>
      </c>
      <c r="E6" s="237" t="s">
        <v>620</v>
      </c>
      <c r="F6" s="414"/>
      <c r="G6" s="414" t="s">
        <v>625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407"/>
      <c r="E9" s="407"/>
      <c r="F9" s="413" t="s">
        <v>15</v>
      </c>
      <c r="G9" s="407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6"/>
      <c r="Z9" s="347"/>
    </row>
    <row r="10" spans="1:29" ht="19.5">
      <c r="A10" s="411"/>
      <c r="B10" s="411"/>
      <c r="C10" s="414"/>
      <c r="D10" s="237" t="s">
        <v>626</v>
      </c>
      <c r="E10" s="237" t="s">
        <v>621</v>
      </c>
      <c r="F10" s="414"/>
      <c r="G10" s="237" t="s">
        <v>626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6"/>
      <c r="Z10" s="347"/>
    </row>
    <row r="11" spans="1:29">
      <c r="A11" s="411"/>
      <c r="B11" s="411"/>
      <c r="C11" s="414"/>
      <c r="D11" s="408" t="s">
        <v>14</v>
      </c>
      <c r="E11" s="237" t="s">
        <v>14</v>
      </c>
      <c r="F11" s="414"/>
      <c r="G11" s="408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1"/>
      <c r="B12" s="412"/>
      <c r="C12" s="415"/>
      <c r="D12" s="409"/>
      <c r="E12" s="238" t="s">
        <v>2</v>
      </c>
      <c r="F12" s="415"/>
      <c r="G12" s="409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612</v>
      </c>
      <c r="D13" s="353">
        <v>50773.91</v>
      </c>
      <c r="E13" s="352">
        <v>95754.78</v>
      </c>
      <c r="F13" s="356">
        <f>(D13-E13)/E13</f>
        <v>-0.46975064847937614</v>
      </c>
      <c r="G13" s="353">
        <v>7070</v>
      </c>
      <c r="H13" s="352">
        <v>320</v>
      </c>
      <c r="I13" s="352">
        <f>G13/H13</f>
        <v>22.09375</v>
      </c>
      <c r="J13" s="352">
        <v>18</v>
      </c>
      <c r="K13" s="352">
        <v>2</v>
      </c>
      <c r="L13" s="353">
        <v>155045</v>
      </c>
      <c r="M13" s="353">
        <v>21362</v>
      </c>
      <c r="N13" s="351">
        <v>44708</v>
      </c>
      <c r="O13" s="350" t="s">
        <v>113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 t="s">
        <v>67</v>
      </c>
      <c r="C14" s="354" t="s">
        <v>619</v>
      </c>
      <c r="D14" s="353">
        <v>20181.46</v>
      </c>
      <c r="E14" s="352" t="s">
        <v>30</v>
      </c>
      <c r="F14" s="352" t="s">
        <v>30</v>
      </c>
      <c r="G14" s="353">
        <v>4691</v>
      </c>
      <c r="H14" s="352">
        <v>280</v>
      </c>
      <c r="I14" s="352">
        <f>G14/H14</f>
        <v>16.75357142857143</v>
      </c>
      <c r="J14" s="352">
        <v>16</v>
      </c>
      <c r="K14" s="352">
        <v>1</v>
      </c>
      <c r="L14" s="353">
        <v>25225.93</v>
      </c>
      <c r="M14" s="353">
        <v>5806</v>
      </c>
      <c r="N14" s="351">
        <v>44715</v>
      </c>
      <c r="O14" s="350" t="s">
        <v>27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589</v>
      </c>
      <c r="D15" s="353">
        <v>16239.12</v>
      </c>
      <c r="E15" s="352">
        <v>31667.360000000001</v>
      </c>
      <c r="F15" s="356">
        <f>(D15-E15)/E15</f>
        <v>-0.48719691189919206</v>
      </c>
      <c r="G15" s="353">
        <v>2471</v>
      </c>
      <c r="H15" s="352">
        <v>205</v>
      </c>
      <c r="I15" s="352">
        <f>G15/H15</f>
        <v>12.053658536585365</v>
      </c>
      <c r="J15" s="352">
        <v>18</v>
      </c>
      <c r="K15" s="352">
        <v>5</v>
      </c>
      <c r="L15" s="353">
        <v>391936</v>
      </c>
      <c r="M15" s="353">
        <v>54569</v>
      </c>
      <c r="N15" s="351">
        <v>44687</v>
      </c>
      <c r="O15" s="350" t="s">
        <v>32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3</v>
      </c>
      <c r="C16" s="354" t="s">
        <v>547</v>
      </c>
      <c r="D16" s="353">
        <v>10063.299999999999</v>
      </c>
      <c r="E16" s="352">
        <v>21280.79</v>
      </c>
      <c r="F16" s="356">
        <f>(D16-E16)/E16</f>
        <v>-0.52711811920516116</v>
      </c>
      <c r="G16" s="353">
        <v>2057</v>
      </c>
      <c r="H16" s="352">
        <v>164</v>
      </c>
      <c r="I16" s="352">
        <f>G16/H16</f>
        <v>12.542682926829269</v>
      </c>
      <c r="J16" s="352">
        <v>10</v>
      </c>
      <c r="K16" s="352">
        <v>10</v>
      </c>
      <c r="L16" s="353">
        <v>390981</v>
      </c>
      <c r="M16" s="353">
        <v>75875</v>
      </c>
      <c r="N16" s="351">
        <v>44652</v>
      </c>
      <c r="O16" s="350" t="s">
        <v>113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4</v>
      </c>
      <c r="C17" s="354" t="s">
        <v>617</v>
      </c>
      <c r="D17" s="353">
        <v>5564.79</v>
      </c>
      <c r="E17" s="352">
        <v>21222.36</v>
      </c>
      <c r="F17" s="356">
        <f>(D17-E17)/E17</f>
        <v>-0.73778646672660342</v>
      </c>
      <c r="G17" s="353">
        <v>1343</v>
      </c>
      <c r="H17" s="352">
        <v>150</v>
      </c>
      <c r="I17" s="352">
        <f>G17/H17</f>
        <v>8.9533333333333331</v>
      </c>
      <c r="J17" s="352">
        <v>13</v>
      </c>
      <c r="K17" s="352">
        <v>2</v>
      </c>
      <c r="L17" s="353">
        <v>26787.15</v>
      </c>
      <c r="M17" s="353">
        <v>6006</v>
      </c>
      <c r="N17" s="351">
        <v>44708</v>
      </c>
      <c r="O17" s="350" t="s">
        <v>43</v>
      </c>
      <c r="P17" s="347"/>
      <c r="Q17" s="359"/>
      <c r="R17" s="359"/>
      <c r="S17" s="335"/>
      <c r="T17" s="359"/>
      <c r="U17" s="346"/>
      <c r="V17" s="360"/>
      <c r="W17" s="360"/>
      <c r="X17" s="8"/>
      <c r="Y17" s="346"/>
      <c r="Z17" s="361"/>
      <c r="AA17" s="346"/>
      <c r="AB17" s="346"/>
      <c r="AC17" s="361"/>
    </row>
    <row r="18" spans="1:29" ht="25.35" customHeight="1">
      <c r="A18" s="349">
        <v>6</v>
      </c>
      <c r="B18" s="362">
        <v>5</v>
      </c>
      <c r="C18" s="354" t="s">
        <v>549</v>
      </c>
      <c r="D18" s="353">
        <v>5497.87</v>
      </c>
      <c r="E18" s="352">
        <v>19272.59</v>
      </c>
      <c r="F18" s="356">
        <f>(D18-E18)/E18</f>
        <v>-0.71473112850945308</v>
      </c>
      <c r="G18" s="353">
        <v>1621</v>
      </c>
      <c r="H18" s="352">
        <v>46</v>
      </c>
      <c r="I18" s="352">
        <f>G18/H18</f>
        <v>35.239130434782609</v>
      </c>
      <c r="J18" s="352">
        <v>8</v>
      </c>
      <c r="K18" s="352">
        <v>9</v>
      </c>
      <c r="L18" s="353">
        <v>171830.86</v>
      </c>
      <c r="M18" s="353">
        <v>41725</v>
      </c>
      <c r="N18" s="351">
        <v>44659</v>
      </c>
      <c r="O18" s="350" t="s">
        <v>27</v>
      </c>
      <c r="P18" s="347"/>
      <c r="Q18" s="359"/>
      <c r="R18" s="346"/>
      <c r="S18" s="346"/>
      <c r="T18" s="361"/>
    </row>
    <row r="19" spans="1:29" ht="25.35" customHeight="1">
      <c r="A19" s="349">
        <v>7</v>
      </c>
      <c r="B19" s="349">
        <v>8</v>
      </c>
      <c r="C19" s="354" t="s">
        <v>530</v>
      </c>
      <c r="D19" s="353">
        <v>5393.04</v>
      </c>
      <c r="E19" s="352">
        <v>10401.65</v>
      </c>
      <c r="F19" s="356">
        <f>(D19-E19)/E19</f>
        <v>-0.48152072027034171</v>
      </c>
      <c r="G19" s="353">
        <v>1106</v>
      </c>
      <c r="H19" s="352">
        <v>74</v>
      </c>
      <c r="I19" s="352">
        <f>G19/H19</f>
        <v>14.945945945945946</v>
      </c>
      <c r="J19" s="352">
        <v>6</v>
      </c>
      <c r="K19" s="352">
        <v>12</v>
      </c>
      <c r="L19" s="353">
        <v>189134</v>
      </c>
      <c r="M19" s="353">
        <v>37922</v>
      </c>
      <c r="N19" s="351">
        <v>44638</v>
      </c>
      <c r="O19" s="350" t="s">
        <v>52</v>
      </c>
      <c r="P19" s="347"/>
      <c r="Q19" s="359"/>
      <c r="R19" s="361"/>
      <c r="S19" s="361"/>
      <c r="T19" s="416"/>
    </row>
    <row r="20" spans="1:29" ht="25.35" customHeight="1">
      <c r="A20" s="349">
        <v>8</v>
      </c>
      <c r="B20" s="349">
        <v>6</v>
      </c>
      <c r="C20" s="354" t="s">
        <v>576</v>
      </c>
      <c r="D20" s="353">
        <v>5249</v>
      </c>
      <c r="E20" s="352">
        <v>13778</v>
      </c>
      <c r="F20" s="356">
        <f>(D20-E20)/E20</f>
        <v>-0.61903033822035125</v>
      </c>
      <c r="G20" s="353">
        <v>735</v>
      </c>
      <c r="H20" s="352" t="s">
        <v>30</v>
      </c>
      <c r="I20" s="352" t="s">
        <v>30</v>
      </c>
      <c r="J20" s="352">
        <v>9</v>
      </c>
      <c r="K20" s="352">
        <v>7</v>
      </c>
      <c r="L20" s="353">
        <v>112921</v>
      </c>
      <c r="M20" s="353">
        <v>16723</v>
      </c>
      <c r="N20" s="351">
        <v>44673</v>
      </c>
      <c r="O20" s="350" t="s">
        <v>31</v>
      </c>
      <c r="P20" s="347"/>
      <c r="Q20" s="359"/>
      <c r="R20" s="361"/>
      <c r="S20" s="361"/>
    </row>
    <row r="21" spans="1:29" ht="25.35" customHeight="1">
      <c r="A21" s="349">
        <v>9</v>
      </c>
      <c r="B21" s="349">
        <v>7</v>
      </c>
      <c r="C21" s="354" t="s">
        <v>610</v>
      </c>
      <c r="D21" s="353">
        <v>4567</v>
      </c>
      <c r="E21" s="352">
        <v>12382</v>
      </c>
      <c r="F21" s="356">
        <f>(D21-E21)/E21</f>
        <v>-0.63115813277338073</v>
      </c>
      <c r="G21" s="353">
        <v>699</v>
      </c>
      <c r="H21" s="352" t="s">
        <v>30</v>
      </c>
      <c r="I21" s="352" t="s">
        <v>30</v>
      </c>
      <c r="J21" s="352">
        <v>10</v>
      </c>
      <c r="K21" s="352">
        <v>3</v>
      </c>
      <c r="L21" s="353">
        <v>39541</v>
      </c>
      <c r="M21" s="353">
        <v>6662</v>
      </c>
      <c r="N21" s="351">
        <v>44701</v>
      </c>
      <c r="O21" s="350" t="s">
        <v>31</v>
      </c>
      <c r="P21" s="347"/>
      <c r="Q21" s="359"/>
      <c r="R21" s="361"/>
      <c r="S21" s="346"/>
      <c r="T21" s="361"/>
    </row>
    <row r="22" spans="1:29" ht="25.35" customHeight="1">
      <c r="A22" s="349">
        <v>10</v>
      </c>
      <c r="B22" s="349">
        <v>9</v>
      </c>
      <c r="C22" s="354" t="s">
        <v>522</v>
      </c>
      <c r="D22" s="353">
        <v>4019.78</v>
      </c>
      <c r="E22" s="352">
        <v>9464.0499999999993</v>
      </c>
      <c r="F22" s="356">
        <f>(D22-E22)/E22</f>
        <v>-0.57525794982063694</v>
      </c>
      <c r="G22" s="353">
        <v>843</v>
      </c>
      <c r="H22" s="352">
        <v>80</v>
      </c>
      <c r="I22" s="352">
        <f>G22/H22</f>
        <v>10.5375</v>
      </c>
      <c r="J22" s="352">
        <v>7</v>
      </c>
      <c r="K22" s="352">
        <v>13</v>
      </c>
      <c r="L22" s="353">
        <v>277165</v>
      </c>
      <c r="M22" s="353">
        <v>55618</v>
      </c>
      <c r="N22" s="351">
        <v>44631</v>
      </c>
      <c r="O22" s="350" t="s">
        <v>32</v>
      </c>
      <c r="P22" s="347"/>
      <c r="Q22" s="359"/>
      <c r="R22" s="361"/>
      <c r="S22" s="346"/>
      <c r="T22" s="361"/>
    </row>
    <row r="23" spans="1:29" ht="25.35" customHeight="1">
      <c r="A23" s="248"/>
      <c r="B23" s="248"/>
      <c r="C23" s="266" t="s">
        <v>29</v>
      </c>
      <c r="D23" s="348">
        <f>SUM(D13:D22)</f>
        <v>127549.26999999997</v>
      </c>
      <c r="E23" s="348">
        <v>244200.27999999997</v>
      </c>
      <c r="F23" s="108">
        <f>(D23-E23)/E23</f>
        <v>-0.47768581592125942</v>
      </c>
      <c r="G23" s="348">
        <f t="shared" ref="E23:G23" si="0">SUM(G13:G22)</f>
        <v>22636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12</v>
      </c>
      <c r="C25" s="354" t="s">
        <v>566</v>
      </c>
      <c r="D25" s="353">
        <v>3888.1</v>
      </c>
      <c r="E25" s="352">
        <v>7641.93</v>
      </c>
      <c r="F25" s="356">
        <f>(D25-E25)/E25</f>
        <v>-0.49121491560378078</v>
      </c>
      <c r="G25" s="353">
        <v>629</v>
      </c>
      <c r="H25" s="352">
        <v>60</v>
      </c>
      <c r="I25" s="352">
        <f>G25/H25</f>
        <v>10.483333333333333</v>
      </c>
      <c r="J25" s="352">
        <v>5</v>
      </c>
      <c r="K25" s="352">
        <v>8</v>
      </c>
      <c r="L25" s="353">
        <v>311074.06</v>
      </c>
      <c r="M25" s="353">
        <v>43838</v>
      </c>
      <c r="N25" s="351">
        <v>44666</v>
      </c>
      <c r="O25" s="350" t="s">
        <v>34</v>
      </c>
      <c r="P25" s="347"/>
      <c r="Q25" s="359"/>
      <c r="R25" s="346"/>
      <c r="S25" s="361"/>
      <c r="T25" s="346"/>
    </row>
    <row r="26" spans="1:29" ht="25.35" customHeight="1">
      <c r="A26" s="349">
        <v>12</v>
      </c>
      <c r="B26" s="349">
        <v>10</v>
      </c>
      <c r="C26" s="354" t="s">
        <v>550</v>
      </c>
      <c r="D26" s="353">
        <v>3591.48</v>
      </c>
      <c r="E26" s="352">
        <v>8976.7000000000007</v>
      </c>
      <c r="F26" s="356">
        <f>(D26-E26)/E26</f>
        <v>-0.59991088039034401</v>
      </c>
      <c r="G26" s="353">
        <v>586</v>
      </c>
      <c r="H26" s="352">
        <v>45</v>
      </c>
      <c r="I26" s="352">
        <f>G26/H26</f>
        <v>13.022222222222222</v>
      </c>
      <c r="J26" s="352">
        <v>5</v>
      </c>
      <c r="K26" s="352">
        <v>9</v>
      </c>
      <c r="L26" s="353">
        <v>186092</v>
      </c>
      <c r="M26" s="353">
        <v>27487</v>
      </c>
      <c r="N26" s="351">
        <v>44659</v>
      </c>
      <c r="O26" s="350" t="s">
        <v>113</v>
      </c>
      <c r="P26" s="347"/>
      <c r="Q26" s="359"/>
      <c r="R26" s="347"/>
      <c r="S26" s="346"/>
    </row>
    <row r="27" spans="1:29" ht="25.35" customHeight="1">
      <c r="A27" s="349">
        <v>13</v>
      </c>
      <c r="B27" s="349" t="s">
        <v>40</v>
      </c>
      <c r="C27" s="354" t="s">
        <v>629</v>
      </c>
      <c r="D27" s="353">
        <v>3526.85</v>
      </c>
      <c r="E27" s="352" t="s">
        <v>30</v>
      </c>
      <c r="F27" s="352" t="s">
        <v>30</v>
      </c>
      <c r="G27" s="353">
        <v>528</v>
      </c>
      <c r="H27" s="352">
        <v>12</v>
      </c>
      <c r="I27" s="352">
        <f>G27/H27</f>
        <v>44</v>
      </c>
      <c r="J27" s="352">
        <v>7</v>
      </c>
      <c r="K27" s="352">
        <v>0</v>
      </c>
      <c r="L27" s="353">
        <v>3527</v>
      </c>
      <c r="M27" s="353">
        <v>528</v>
      </c>
      <c r="N27" s="351" t="s">
        <v>190</v>
      </c>
      <c r="O27" s="350" t="s">
        <v>52</v>
      </c>
      <c r="P27" s="347"/>
      <c r="Q27" s="359"/>
      <c r="R27" s="346"/>
      <c r="S27" s="8"/>
      <c r="T27" s="347"/>
    </row>
    <row r="28" spans="1:29" ht="25.35" customHeight="1">
      <c r="A28" s="349">
        <v>14</v>
      </c>
      <c r="B28" s="349">
        <v>15</v>
      </c>
      <c r="C28" s="354" t="s">
        <v>586</v>
      </c>
      <c r="D28" s="353">
        <v>1622.6999999999998</v>
      </c>
      <c r="E28" s="352">
        <v>2170.8000000000002</v>
      </c>
      <c r="F28" s="356">
        <f>(D28-E28)/E28</f>
        <v>-0.25248756218905488</v>
      </c>
      <c r="G28" s="353">
        <v>287</v>
      </c>
      <c r="H28" s="352">
        <v>13</v>
      </c>
      <c r="I28" s="352">
        <f>G28/H28</f>
        <v>22.076923076923077</v>
      </c>
      <c r="J28" s="352">
        <v>7</v>
      </c>
      <c r="K28" s="352">
        <v>6</v>
      </c>
      <c r="L28" s="353">
        <v>22969.88</v>
      </c>
      <c r="M28" s="353">
        <v>3871</v>
      </c>
      <c r="N28" s="351">
        <v>44680</v>
      </c>
      <c r="O28" s="350" t="s">
        <v>43</v>
      </c>
      <c r="P28" s="347"/>
      <c r="Q28" s="359"/>
      <c r="R28" s="346"/>
      <c r="S28" s="346"/>
      <c r="T28" s="361"/>
    </row>
    <row r="29" spans="1:29" ht="25.35" customHeight="1">
      <c r="A29" s="349">
        <v>15</v>
      </c>
      <c r="B29" s="349">
        <v>11</v>
      </c>
      <c r="C29" s="354" t="s">
        <v>601</v>
      </c>
      <c r="D29" s="353">
        <v>1561</v>
      </c>
      <c r="E29" s="352">
        <v>7743</v>
      </c>
      <c r="F29" s="356">
        <f>(D29-E29)/E29</f>
        <v>-0.79839855353222267</v>
      </c>
      <c r="G29" s="353">
        <v>308</v>
      </c>
      <c r="H29" s="352" t="s">
        <v>30</v>
      </c>
      <c r="I29" s="352" t="s">
        <v>30</v>
      </c>
      <c r="J29" s="352">
        <v>8</v>
      </c>
      <c r="K29" s="352">
        <v>4</v>
      </c>
      <c r="L29" s="353">
        <v>40901</v>
      </c>
      <c r="M29" s="353">
        <v>8647</v>
      </c>
      <c r="N29" s="351">
        <v>44694</v>
      </c>
      <c r="O29" s="350" t="s">
        <v>31</v>
      </c>
      <c r="P29" s="347"/>
      <c r="Q29" s="359"/>
      <c r="R29" s="346"/>
      <c r="S29" s="346"/>
      <c r="T29" s="361"/>
    </row>
    <row r="30" spans="1:29" ht="25.35" customHeight="1">
      <c r="A30" s="349">
        <v>16</v>
      </c>
      <c r="B30" s="349">
        <v>14</v>
      </c>
      <c r="C30" s="354" t="s">
        <v>618</v>
      </c>
      <c r="D30" s="353">
        <v>970.14</v>
      </c>
      <c r="E30" s="352">
        <v>4657.7299999999996</v>
      </c>
      <c r="F30" s="356">
        <f>(D30-E30)/E30</f>
        <v>-0.79171398943262061</v>
      </c>
      <c r="G30" s="353">
        <v>161</v>
      </c>
      <c r="H30" s="352">
        <v>24</v>
      </c>
      <c r="I30" s="352">
        <f>G30/H30</f>
        <v>6.708333333333333</v>
      </c>
      <c r="J30" s="352">
        <v>12</v>
      </c>
      <c r="K30" s="352">
        <v>2</v>
      </c>
      <c r="L30" s="353">
        <v>5627.87</v>
      </c>
      <c r="M30" s="353">
        <v>916</v>
      </c>
      <c r="N30" s="351">
        <v>44708</v>
      </c>
      <c r="O30" s="350" t="s">
        <v>56</v>
      </c>
      <c r="P30" s="78" t="s">
        <v>70</v>
      </c>
      <c r="Q30" s="359"/>
      <c r="R30" s="361"/>
      <c r="S30" s="361"/>
      <c r="T30" s="346"/>
    </row>
    <row r="31" spans="1:29" ht="25.35" customHeight="1">
      <c r="A31" s="349">
        <v>17</v>
      </c>
      <c r="B31" s="349">
        <v>19</v>
      </c>
      <c r="C31" s="354" t="s">
        <v>596</v>
      </c>
      <c r="D31" s="353">
        <v>449.85</v>
      </c>
      <c r="E31" s="352">
        <v>1051.23</v>
      </c>
      <c r="F31" s="356">
        <f>(D31-E31)/E31</f>
        <v>-0.5720727148197825</v>
      </c>
      <c r="G31" s="353">
        <v>70</v>
      </c>
      <c r="H31" s="352">
        <v>7</v>
      </c>
      <c r="I31" s="352">
        <f>G31/H31</f>
        <v>10</v>
      </c>
      <c r="J31" s="352">
        <v>1</v>
      </c>
      <c r="K31" s="352">
        <v>4</v>
      </c>
      <c r="L31" s="353">
        <v>16281.92</v>
      </c>
      <c r="M31" s="353">
        <v>2764</v>
      </c>
      <c r="N31" s="351">
        <v>44694</v>
      </c>
      <c r="O31" s="350" t="s">
        <v>27</v>
      </c>
      <c r="P31" s="78"/>
      <c r="Q31" s="359"/>
      <c r="R31" s="359"/>
      <c r="S31" s="335"/>
      <c r="T31" s="359"/>
      <c r="U31" s="346"/>
      <c r="V31" s="360"/>
      <c r="W31" s="360"/>
      <c r="X31" s="8"/>
      <c r="Y31" s="346"/>
      <c r="Z31" s="361"/>
      <c r="AA31" s="346"/>
      <c r="AB31" s="346"/>
      <c r="AC31" s="361"/>
    </row>
    <row r="32" spans="1:29" ht="25.35" customHeight="1">
      <c r="A32" s="349">
        <v>18</v>
      </c>
      <c r="B32" s="349">
        <v>18</v>
      </c>
      <c r="C32" s="354" t="s">
        <v>565</v>
      </c>
      <c r="D32" s="353">
        <v>423.8</v>
      </c>
      <c r="E32" s="352">
        <v>1560.4</v>
      </c>
      <c r="F32" s="356">
        <f>(D32-E32)/E32</f>
        <v>-0.72840297359651374</v>
      </c>
      <c r="G32" s="353">
        <v>64</v>
      </c>
      <c r="H32" s="352">
        <v>7</v>
      </c>
      <c r="I32" s="352">
        <f>G32/H32</f>
        <v>9.1428571428571423</v>
      </c>
      <c r="J32" s="352">
        <v>2</v>
      </c>
      <c r="K32" s="352">
        <v>8</v>
      </c>
      <c r="L32" s="353">
        <v>69159</v>
      </c>
      <c r="M32" s="353">
        <v>10637</v>
      </c>
      <c r="N32" s="351">
        <v>44666</v>
      </c>
      <c r="O32" s="350" t="s">
        <v>52</v>
      </c>
      <c r="P32" s="347"/>
      <c r="Q32" s="359"/>
      <c r="R32" s="359"/>
      <c r="S32" s="335"/>
      <c r="T32" s="359"/>
      <c r="U32" s="346"/>
      <c r="V32" s="360"/>
      <c r="W32" s="360"/>
      <c r="X32" s="8"/>
      <c r="Y32" s="346"/>
      <c r="Z32" s="361"/>
      <c r="AA32" s="346"/>
      <c r="AB32" s="346"/>
      <c r="AC32" s="361"/>
    </row>
    <row r="33" spans="1:29" ht="25.35" customHeight="1">
      <c r="A33" s="349">
        <v>19</v>
      </c>
      <c r="B33" s="362" t="s">
        <v>67</v>
      </c>
      <c r="C33" s="354" t="s">
        <v>624</v>
      </c>
      <c r="D33" s="353">
        <v>357</v>
      </c>
      <c r="E33" s="352" t="s">
        <v>30</v>
      </c>
      <c r="F33" s="352" t="s">
        <v>30</v>
      </c>
      <c r="G33" s="353">
        <v>65</v>
      </c>
      <c r="H33" s="352">
        <v>10</v>
      </c>
      <c r="I33" s="352">
        <f>G33/H33</f>
        <v>6.5</v>
      </c>
      <c r="J33" s="352">
        <v>5</v>
      </c>
      <c r="K33" s="352">
        <v>1</v>
      </c>
      <c r="L33" s="353">
        <v>357</v>
      </c>
      <c r="M33" s="353">
        <v>65</v>
      </c>
      <c r="N33" s="351">
        <v>44715</v>
      </c>
      <c r="O33" s="350" t="s">
        <v>99</v>
      </c>
      <c r="P33" s="78" t="s">
        <v>70</v>
      </c>
      <c r="Q33" s="359"/>
      <c r="R33" s="359"/>
      <c r="S33" s="359"/>
      <c r="T33" s="359"/>
      <c r="V33" s="360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17</v>
      </c>
      <c r="C34" s="354" t="s">
        <v>584</v>
      </c>
      <c r="D34" s="353">
        <v>355</v>
      </c>
      <c r="E34" s="352">
        <v>1929</v>
      </c>
      <c r="F34" s="356">
        <f>(D34-E34)/E34</f>
        <v>-0.81596682218766203</v>
      </c>
      <c r="G34" s="353">
        <v>84</v>
      </c>
      <c r="H34" s="352" t="s">
        <v>30</v>
      </c>
      <c r="I34" s="352" t="s">
        <v>30</v>
      </c>
      <c r="J34" s="352">
        <v>3</v>
      </c>
      <c r="K34" s="352">
        <v>6</v>
      </c>
      <c r="L34" s="353">
        <v>39413</v>
      </c>
      <c r="M34" s="353">
        <v>8256</v>
      </c>
      <c r="N34" s="351">
        <v>44680</v>
      </c>
      <c r="O34" s="350" t="s">
        <v>31</v>
      </c>
      <c r="P34" s="347"/>
      <c r="Q34" s="359"/>
      <c r="R34" s="359"/>
      <c r="S34" s="335"/>
      <c r="T34" s="359"/>
      <c r="V34" s="360"/>
      <c r="W34" s="360"/>
      <c r="X34" s="360"/>
      <c r="Y34" s="361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144295.19</v>
      </c>
      <c r="E35" s="348">
        <v>278228.73999999993</v>
      </c>
      <c r="F35" s="108">
        <f>(D35-E35)/E35</f>
        <v>-0.48137927807170444</v>
      </c>
      <c r="G35" s="348">
        <f t="shared" ref="E35:G35" si="1">SUM(G23:G34)</f>
        <v>25418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463</v>
      </c>
      <c r="D37" s="353">
        <v>319</v>
      </c>
      <c r="E37" s="352" t="s">
        <v>30</v>
      </c>
      <c r="F37" s="352" t="s">
        <v>30</v>
      </c>
      <c r="G37" s="353">
        <v>154</v>
      </c>
      <c r="H37" s="352">
        <v>6</v>
      </c>
      <c r="I37" s="352">
        <f>G37/H37</f>
        <v>25.666666666666668</v>
      </c>
      <c r="J37" s="352">
        <v>1</v>
      </c>
      <c r="K37" s="352" t="s">
        <v>30</v>
      </c>
      <c r="L37" s="353">
        <v>36340</v>
      </c>
      <c r="M37" s="353">
        <v>7106</v>
      </c>
      <c r="N37" s="351">
        <v>44589</v>
      </c>
      <c r="O37" s="350" t="s">
        <v>33</v>
      </c>
      <c r="P37" s="347"/>
      <c r="Q37" s="359"/>
      <c r="R37" s="359"/>
      <c r="S37" s="335"/>
      <c r="T37" s="359"/>
      <c r="U37" s="346"/>
      <c r="V37" s="360"/>
      <c r="W37" s="8"/>
      <c r="X37" s="8"/>
      <c r="Y37" s="346"/>
      <c r="Z37" s="361"/>
      <c r="AA37" s="346"/>
      <c r="AB37" s="346"/>
      <c r="AC37" s="361"/>
    </row>
    <row r="38" spans="1:29" ht="25.35" customHeight="1">
      <c r="A38" s="349">
        <v>22</v>
      </c>
      <c r="B38" s="349">
        <v>22</v>
      </c>
      <c r="C38" s="354" t="s">
        <v>595</v>
      </c>
      <c r="D38" s="353">
        <v>218</v>
      </c>
      <c r="E38" s="352">
        <v>170</v>
      </c>
      <c r="F38" s="356">
        <f>(D38-E38)/E38</f>
        <v>0.28235294117647058</v>
      </c>
      <c r="G38" s="353">
        <v>44</v>
      </c>
      <c r="H38" s="352" t="s">
        <v>30</v>
      </c>
      <c r="I38" s="352" t="s">
        <v>30</v>
      </c>
      <c r="J38" s="352">
        <v>2</v>
      </c>
      <c r="K38" s="352">
        <v>5</v>
      </c>
      <c r="L38" s="353">
        <v>8698</v>
      </c>
      <c r="M38" s="353">
        <v>1486</v>
      </c>
      <c r="N38" s="351">
        <v>44687</v>
      </c>
      <c r="O38" s="350" t="s">
        <v>31</v>
      </c>
      <c r="P38" s="347"/>
      <c r="Q38" s="359"/>
      <c r="R38" s="359"/>
      <c r="S38" s="335"/>
      <c r="T38" s="359"/>
      <c r="U38" s="346"/>
      <c r="V38" s="360"/>
      <c r="W38" s="360"/>
      <c r="X38" s="8"/>
      <c r="Y38" s="346"/>
      <c r="Z38" s="346"/>
      <c r="AA38" s="361"/>
      <c r="AB38" s="361"/>
      <c r="AC38" s="346"/>
    </row>
    <row r="39" spans="1:29" ht="25.35" customHeight="1">
      <c r="A39" s="349">
        <v>23</v>
      </c>
      <c r="B39" s="355" t="s">
        <v>30</v>
      </c>
      <c r="C39" s="354" t="s">
        <v>387</v>
      </c>
      <c r="D39" s="353">
        <v>193</v>
      </c>
      <c r="E39" s="352" t="s">
        <v>30</v>
      </c>
      <c r="F39" s="352" t="s">
        <v>30</v>
      </c>
      <c r="G39" s="353">
        <v>88</v>
      </c>
      <c r="H39" s="352">
        <v>6</v>
      </c>
      <c r="I39" s="352">
        <f>G39/H39</f>
        <v>14.666666666666666</v>
      </c>
      <c r="J39" s="352">
        <v>1</v>
      </c>
      <c r="K39" s="352" t="s">
        <v>30</v>
      </c>
      <c r="L39" s="353">
        <v>18660.29</v>
      </c>
      <c r="M39" s="353">
        <v>3918</v>
      </c>
      <c r="N39" s="351">
        <v>44533</v>
      </c>
      <c r="O39" s="350" t="s">
        <v>27</v>
      </c>
      <c r="P39" s="347"/>
      <c r="Q39" s="359"/>
      <c r="R39" s="359"/>
      <c r="S39" s="335"/>
      <c r="T39" s="359"/>
      <c r="U39" s="346"/>
      <c r="V39" s="360"/>
      <c r="W39" s="360"/>
      <c r="X39" s="8"/>
      <c r="Y39" s="346"/>
      <c r="Z39" s="346"/>
      <c r="AA39" s="361"/>
      <c r="AB39" s="346"/>
      <c r="AC39" s="361"/>
    </row>
    <row r="40" spans="1:29" ht="25.35" customHeight="1">
      <c r="A40" s="349">
        <v>24</v>
      </c>
      <c r="B40" s="214">
        <v>24</v>
      </c>
      <c r="C40" s="354" t="s">
        <v>491</v>
      </c>
      <c r="D40" s="353">
        <v>183</v>
      </c>
      <c r="E40" s="352">
        <v>101</v>
      </c>
      <c r="F40" s="356">
        <f>(D40-E40)/E40</f>
        <v>0.81188118811881194</v>
      </c>
      <c r="G40" s="353">
        <v>37</v>
      </c>
      <c r="H40" s="352" t="s">
        <v>30</v>
      </c>
      <c r="I40" s="352" t="s">
        <v>30</v>
      </c>
      <c r="J40" s="352">
        <v>2</v>
      </c>
      <c r="K40" s="352">
        <v>15</v>
      </c>
      <c r="L40" s="353">
        <v>17673</v>
      </c>
      <c r="M40" s="353">
        <v>2872</v>
      </c>
      <c r="N40" s="351">
        <v>44603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1"/>
      <c r="X40" s="346"/>
      <c r="Y40" s="360"/>
      <c r="Z40" s="361"/>
      <c r="AA40" s="8"/>
      <c r="AB40" s="346"/>
    </row>
    <row r="41" spans="1:29" ht="25.35" customHeight="1">
      <c r="A41" s="349">
        <v>25</v>
      </c>
      <c r="B41" s="352" t="s">
        <v>30</v>
      </c>
      <c r="C41" s="354" t="s">
        <v>189</v>
      </c>
      <c r="D41" s="353">
        <v>135.5</v>
      </c>
      <c r="E41" s="352" t="s">
        <v>30</v>
      </c>
      <c r="F41" s="352" t="s">
        <v>30</v>
      </c>
      <c r="G41" s="353">
        <v>65</v>
      </c>
      <c r="H41" s="352">
        <v>7</v>
      </c>
      <c r="I41" s="352">
        <f>G41/H41</f>
        <v>9.2857142857142865</v>
      </c>
      <c r="J41" s="352">
        <v>1</v>
      </c>
      <c r="K41" s="352" t="s">
        <v>30</v>
      </c>
      <c r="L41" s="353">
        <v>6642.44</v>
      </c>
      <c r="M41" s="353">
        <v>1696</v>
      </c>
      <c r="N41" s="351">
        <v>44386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46"/>
      <c r="Y41" s="361"/>
      <c r="Z41" s="361"/>
      <c r="AA41" s="8"/>
      <c r="AB41" s="346"/>
    </row>
    <row r="42" spans="1:29" ht="25.35" customHeight="1">
      <c r="A42" s="349">
        <v>26</v>
      </c>
      <c r="B42" s="352" t="s">
        <v>30</v>
      </c>
      <c r="C42" s="354" t="s">
        <v>227</v>
      </c>
      <c r="D42" s="353">
        <v>130.5</v>
      </c>
      <c r="E42" s="352" t="s">
        <v>30</v>
      </c>
      <c r="F42" s="352" t="s">
        <v>30</v>
      </c>
      <c r="G42" s="353">
        <v>65</v>
      </c>
      <c r="H42" s="352">
        <v>6</v>
      </c>
      <c r="I42" s="352">
        <f>G42/H42</f>
        <v>10.833333333333334</v>
      </c>
      <c r="J42" s="352">
        <v>1</v>
      </c>
      <c r="K42" s="352" t="s">
        <v>30</v>
      </c>
      <c r="L42" s="353">
        <v>26413.54</v>
      </c>
      <c r="M42" s="353">
        <v>6297</v>
      </c>
      <c r="N42" s="351">
        <v>44414</v>
      </c>
      <c r="O42" s="350" t="s">
        <v>27</v>
      </c>
      <c r="P42" s="347"/>
      <c r="Q42" s="359"/>
      <c r="R42" s="359"/>
      <c r="S42" s="335"/>
      <c r="T42" s="359"/>
      <c r="U42" s="33"/>
      <c r="V42" s="33"/>
      <c r="W42" s="33"/>
      <c r="X42" s="8"/>
      <c r="Y42" s="360"/>
      <c r="Z42" s="361"/>
      <c r="AA42" s="361"/>
      <c r="AB42" s="346"/>
      <c r="AC42" s="346"/>
    </row>
    <row r="43" spans="1:29" ht="25.35" customHeight="1">
      <c r="A43" s="349">
        <v>27</v>
      </c>
      <c r="B43" s="349">
        <v>23</v>
      </c>
      <c r="C43" s="354" t="s">
        <v>579</v>
      </c>
      <c r="D43" s="353">
        <v>45</v>
      </c>
      <c r="E43" s="352">
        <v>111</v>
      </c>
      <c r="F43" s="356">
        <f>(D43-E43)/E43</f>
        <v>-0.59459459459459463</v>
      </c>
      <c r="G43" s="353">
        <v>7</v>
      </c>
      <c r="H43" s="352">
        <v>1</v>
      </c>
      <c r="I43" s="352">
        <f>G43/H43</f>
        <v>7</v>
      </c>
      <c r="J43" s="352">
        <v>1</v>
      </c>
      <c r="K43" s="352">
        <v>6</v>
      </c>
      <c r="L43" s="353">
        <v>17466</v>
      </c>
      <c r="M43" s="353">
        <v>2703</v>
      </c>
      <c r="N43" s="351">
        <v>44680</v>
      </c>
      <c r="O43" s="350" t="s">
        <v>52</v>
      </c>
      <c r="P43" s="347"/>
      <c r="Q43" s="359"/>
      <c r="R43" s="359"/>
      <c r="S43" s="335"/>
      <c r="T43" s="359"/>
      <c r="U43" s="360"/>
      <c r="V43" s="360"/>
      <c r="W43" s="360"/>
      <c r="X43" s="8"/>
      <c r="Y43" s="361"/>
      <c r="Z43" s="346"/>
      <c r="AA43" s="346"/>
      <c r="AB43" s="346"/>
      <c r="AC43" s="361"/>
    </row>
    <row r="44" spans="1:29" ht="25.35" customHeight="1">
      <c r="A44" s="349">
        <v>28</v>
      </c>
      <c r="B44" s="120">
        <v>21</v>
      </c>
      <c r="C44" s="354" t="s">
        <v>510</v>
      </c>
      <c r="D44" s="353">
        <v>43</v>
      </c>
      <c r="E44" s="352">
        <v>185</v>
      </c>
      <c r="F44" s="356">
        <f>(D44-E44)/E44</f>
        <v>-0.76756756756756761</v>
      </c>
      <c r="G44" s="353">
        <v>9</v>
      </c>
      <c r="H44" s="352">
        <v>1</v>
      </c>
      <c r="I44" s="352">
        <f>G44/H44</f>
        <v>9</v>
      </c>
      <c r="J44" s="352">
        <v>1</v>
      </c>
      <c r="K44" s="352" t="s">
        <v>30</v>
      </c>
      <c r="L44" s="353">
        <v>9772</v>
      </c>
      <c r="M44" s="353">
        <v>1780</v>
      </c>
      <c r="N44" s="351">
        <v>44617</v>
      </c>
      <c r="O44" s="350" t="s">
        <v>52</v>
      </c>
      <c r="P44" s="347"/>
      <c r="Q44" s="359"/>
      <c r="R44" s="359"/>
      <c r="S44" s="335"/>
      <c r="T44" s="359"/>
      <c r="U44" s="346"/>
      <c r="V44" s="360"/>
      <c r="W44" s="360"/>
      <c r="X44" s="8"/>
      <c r="Y44" s="361"/>
      <c r="Z44" s="346"/>
      <c r="AA44" s="346"/>
      <c r="AB44" s="346"/>
      <c r="AC44" s="361"/>
    </row>
    <row r="45" spans="1:29" ht="25.35" customHeight="1">
      <c r="A45" s="349">
        <v>29</v>
      </c>
      <c r="B45" s="355" t="s">
        <v>30</v>
      </c>
      <c r="C45" s="354" t="s">
        <v>574</v>
      </c>
      <c r="D45" s="353">
        <v>28</v>
      </c>
      <c r="E45" s="352" t="s">
        <v>30</v>
      </c>
      <c r="F45" s="352" t="s">
        <v>30</v>
      </c>
      <c r="G45" s="353">
        <v>4</v>
      </c>
      <c r="H45" s="352">
        <v>1</v>
      </c>
      <c r="I45" s="352">
        <f>G45/H45</f>
        <v>4</v>
      </c>
      <c r="J45" s="352">
        <v>1</v>
      </c>
      <c r="K45" s="352" t="s">
        <v>30</v>
      </c>
      <c r="L45" s="353">
        <v>30855.07</v>
      </c>
      <c r="M45" s="353">
        <v>4756</v>
      </c>
      <c r="N45" s="351">
        <v>44673</v>
      </c>
      <c r="O45" s="350" t="s">
        <v>27</v>
      </c>
      <c r="P45" s="347"/>
      <c r="Q45" s="359"/>
      <c r="R45" s="359"/>
      <c r="S45" s="335"/>
      <c r="T45" s="359"/>
      <c r="U45" s="346"/>
      <c r="V45" s="346"/>
      <c r="W45" s="346"/>
      <c r="X45" s="361"/>
      <c r="Y45" s="346"/>
      <c r="Z45" s="8"/>
      <c r="AA45" s="346"/>
      <c r="AB45" s="361"/>
      <c r="AC45" s="346"/>
    </row>
    <row r="46" spans="1:29" ht="25.35" customHeight="1">
      <c r="A46" s="349">
        <v>30</v>
      </c>
      <c r="B46" s="362">
        <v>26</v>
      </c>
      <c r="C46" s="354" t="s">
        <v>603</v>
      </c>
      <c r="D46" s="353">
        <v>19</v>
      </c>
      <c r="E46" s="352">
        <v>70</v>
      </c>
      <c r="F46" s="356">
        <f>(D46-E46)/E46</f>
        <v>-0.72857142857142854</v>
      </c>
      <c r="G46" s="353">
        <v>5</v>
      </c>
      <c r="H46" s="352">
        <v>2</v>
      </c>
      <c r="I46" s="352">
        <f>G46/H46</f>
        <v>2.5</v>
      </c>
      <c r="J46" s="352">
        <v>1</v>
      </c>
      <c r="K46" s="352">
        <v>4</v>
      </c>
      <c r="L46" s="353">
        <v>1395.2099999999998</v>
      </c>
      <c r="M46" s="353">
        <v>258</v>
      </c>
      <c r="N46" s="351">
        <v>44694</v>
      </c>
      <c r="O46" s="350" t="s">
        <v>604</v>
      </c>
      <c r="P46" s="78"/>
      <c r="Q46" s="359"/>
      <c r="R46" s="359"/>
      <c r="S46" s="359"/>
      <c r="T46" s="359"/>
      <c r="U46" s="360"/>
      <c r="V46" s="360"/>
      <c r="W46" s="346"/>
      <c r="X46" s="361"/>
      <c r="Y46" s="361"/>
      <c r="Z46" s="360"/>
    </row>
    <row r="47" spans="1:29" ht="25.15" customHeight="1">
      <c r="A47" s="248"/>
      <c r="B47" s="248"/>
      <c r="C47" s="266" t="s">
        <v>116</v>
      </c>
      <c r="D47" s="348">
        <f>SUM(D35:D46)</f>
        <v>145609.19</v>
      </c>
      <c r="E47" s="348">
        <v>279037.73999999993</v>
      </c>
      <c r="F47" s="108">
        <f>(D47-E47)/E47</f>
        <v>-0.47817384845505112</v>
      </c>
      <c r="G47" s="348">
        <f t="shared" ref="E47:G47" si="2">SUM(G35:G46)</f>
        <v>25896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355" t="s">
        <v>30</v>
      </c>
      <c r="C49" s="354" t="s">
        <v>481</v>
      </c>
      <c r="D49" s="353">
        <v>12</v>
      </c>
      <c r="E49" s="352" t="s">
        <v>30</v>
      </c>
      <c r="F49" s="352" t="s">
        <v>30</v>
      </c>
      <c r="G49" s="353">
        <v>2</v>
      </c>
      <c r="H49" s="352">
        <v>1</v>
      </c>
      <c r="I49" s="352">
        <f>G49/H49</f>
        <v>2</v>
      </c>
      <c r="J49" s="352">
        <v>1</v>
      </c>
      <c r="K49" s="352" t="s">
        <v>30</v>
      </c>
      <c r="L49" s="353">
        <v>50348</v>
      </c>
      <c r="M49" s="353">
        <v>8620</v>
      </c>
      <c r="N49" s="351">
        <v>44512</v>
      </c>
      <c r="O49" s="350" t="s">
        <v>33</v>
      </c>
      <c r="P49" s="78"/>
      <c r="Q49" s="359"/>
      <c r="R49" s="359"/>
      <c r="S49" s="335"/>
      <c r="T49" s="359"/>
      <c r="U49" s="346"/>
      <c r="V49" s="360"/>
      <c r="W49" s="360"/>
      <c r="X49" s="346"/>
      <c r="Y49" s="8"/>
      <c r="Z49" s="361"/>
      <c r="AA49" s="346"/>
      <c r="AB49" s="361"/>
      <c r="AC49" s="346"/>
    </row>
    <row r="50" spans="1:29" ht="25.35" customHeight="1">
      <c r="A50" s="248"/>
      <c r="B50" s="248"/>
      <c r="C50" s="266" t="s">
        <v>117</v>
      </c>
      <c r="D50" s="348">
        <f>SUM(D47:D49)</f>
        <v>145621.19</v>
      </c>
      <c r="E50" s="348">
        <v>279037.73999999993</v>
      </c>
      <c r="F50" s="108">
        <f t="shared" ref="F50" si="3">(D50-E50)/E50</f>
        <v>-0.47813084351958973</v>
      </c>
      <c r="G50" s="348">
        <f>SUM(G47:G49)</f>
        <v>25898</v>
      </c>
      <c r="H50" s="348"/>
      <c r="I50" s="251"/>
      <c r="J50" s="250"/>
      <c r="K50" s="252"/>
      <c r="L50" s="253"/>
      <c r="M50" s="257"/>
      <c r="N50" s="254"/>
      <c r="O50" s="281"/>
      <c r="R50" s="347"/>
      <c r="U50" s="347"/>
      <c r="V50" s="347"/>
      <c r="W50" s="347"/>
    </row>
    <row r="51" spans="1:29" ht="23.1" customHeight="1">
      <c r="W51" s="33"/>
    </row>
    <row r="52" spans="1:29" ht="17.25" customHeight="1"/>
    <row r="63" spans="1:29">
      <c r="R63" s="347"/>
    </row>
    <row r="68" spans="16:16">
      <c r="P68" s="347"/>
    </row>
    <row r="72" spans="16:16" ht="12" customHeight="1"/>
    <row r="82" spans="21:23">
      <c r="U82" s="347"/>
      <c r="V82" s="347"/>
      <c r="W82" s="347"/>
    </row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Z5" s="33"/>
    </row>
    <row r="6" spans="1:29">
      <c r="A6" s="411"/>
      <c r="B6" s="411"/>
      <c r="C6" s="414"/>
      <c r="D6" s="237" t="s">
        <v>551</v>
      </c>
      <c r="E6" s="237" t="s">
        <v>541</v>
      </c>
      <c r="F6" s="414"/>
      <c r="G6" s="414" t="s">
        <v>551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Z8" s="33"/>
    </row>
    <row r="9" spans="1:29" ht="15" customHeight="1">
      <c r="A9" s="410"/>
      <c r="B9" s="410"/>
      <c r="C9" s="413" t="s">
        <v>13</v>
      </c>
      <c r="D9" s="379"/>
      <c r="E9" s="379"/>
      <c r="F9" s="413" t="s">
        <v>15</v>
      </c>
      <c r="G9" s="379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7"/>
      <c r="Z9" s="346"/>
    </row>
    <row r="10" spans="1:29">
      <c r="A10" s="411"/>
      <c r="B10" s="411"/>
      <c r="C10" s="414"/>
      <c r="D10" s="237" t="s">
        <v>553</v>
      </c>
      <c r="E10" s="237" t="s">
        <v>552</v>
      </c>
      <c r="F10" s="414"/>
      <c r="G10" s="237" t="s">
        <v>553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7"/>
      <c r="Z10" s="346"/>
    </row>
    <row r="11" spans="1:29">
      <c r="A11" s="411"/>
      <c r="B11" s="411"/>
      <c r="C11" s="414"/>
      <c r="D11" s="380" t="s">
        <v>14</v>
      </c>
      <c r="E11" s="237" t="s">
        <v>14</v>
      </c>
      <c r="F11" s="414"/>
      <c r="G11" s="380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1"/>
      <c r="B12" s="412"/>
      <c r="C12" s="415"/>
      <c r="D12" s="381"/>
      <c r="E12" s="238" t="s">
        <v>2</v>
      </c>
      <c r="F12" s="415"/>
      <c r="G12" s="381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 t="shared" ref="I13:I22" si="0"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 t="shared" si="0"/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 t="shared" si="0"/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 t="shared" si="0"/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 t="shared" si="0"/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 t="shared" si="0"/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 t="shared" si="0"/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 t="shared" si="0"/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 t="shared" si="0"/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 t="shared" si="0"/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1">SUM(E13:E22)</f>
        <v>137099.04999999999</v>
      </c>
      <c r="F23" s="108">
        <f t="shared" ref="F23" si="2">(D23-E23)/E23</f>
        <v>0.7554339727372289</v>
      </c>
      <c r="G23" s="348">
        <f t="shared" si="1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 t="shared" ref="F25:F31" si="3">(D25-E25)/E25</f>
        <v>-0.61577740944449866</v>
      </c>
      <c r="G25" s="353">
        <v>318</v>
      </c>
      <c r="H25" s="352">
        <v>18</v>
      </c>
      <c r="I25" s="352">
        <f t="shared" ref="I25:I33" si="4"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 t="shared" si="3"/>
        <v>-0.77760678307834286</v>
      </c>
      <c r="G26" s="353">
        <v>275</v>
      </c>
      <c r="H26" s="352">
        <v>35</v>
      </c>
      <c r="I26" s="352">
        <f t="shared" si="4"/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 t="shared" si="3"/>
        <v>-0.38194447189794151</v>
      </c>
      <c r="G27" s="353">
        <v>304</v>
      </c>
      <c r="H27" s="352">
        <v>24</v>
      </c>
      <c r="I27" s="352">
        <f t="shared" si="4"/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 t="shared" si="3"/>
        <v>-0.48115865257277696</v>
      </c>
      <c r="G28" s="353">
        <v>198</v>
      </c>
      <c r="H28" s="352">
        <v>19</v>
      </c>
      <c r="I28" s="352">
        <f t="shared" si="4"/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 t="shared" si="3"/>
        <v>0.28343002688552421</v>
      </c>
      <c r="G29" s="353">
        <v>175</v>
      </c>
      <c r="H29" s="352">
        <v>5</v>
      </c>
      <c r="I29" s="352">
        <f t="shared" si="4"/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 t="shared" si="3"/>
        <v>-0.39583476197660228</v>
      </c>
      <c r="G30" s="353">
        <v>151</v>
      </c>
      <c r="H30" s="352">
        <v>7</v>
      </c>
      <c r="I30" s="352">
        <f t="shared" si="4"/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 t="shared" si="3"/>
        <v>-0.50057353274250938</v>
      </c>
      <c r="G31" s="353">
        <v>97</v>
      </c>
      <c r="H31" s="352">
        <v>5</v>
      </c>
      <c r="I31" s="352">
        <f t="shared" si="4"/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 t="shared" si="4"/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 t="shared" si="4"/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5">SUM(E23:E34)</f>
        <v>160319.77999999997</v>
      </c>
      <c r="F35" s="108">
        <f>(D35-E35)/E35</f>
        <v>0.56362465068252987</v>
      </c>
      <c r="G35" s="348">
        <f t="shared" si="5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 t="shared" ref="I38:I46" si="6"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 t="shared" si="6"/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 t="shared" si="6"/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 t="shared" si="6"/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 t="shared" si="6"/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 t="shared" si="6"/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 t="shared" si="6"/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 t="shared" si="6"/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 t="shared" si="6"/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7">SUM(E35:E46)</f>
        <v>161310.76999999999</v>
      </c>
      <c r="F47" s="108">
        <f>(D47-E47)/E47</f>
        <v>0.56123760366403319</v>
      </c>
      <c r="G47" s="348">
        <f t="shared" si="7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Z5" s="33"/>
    </row>
    <row r="6" spans="1:29">
      <c r="A6" s="411"/>
      <c r="B6" s="411"/>
      <c r="C6" s="414"/>
      <c r="D6" s="237" t="s">
        <v>541</v>
      </c>
      <c r="E6" s="237" t="s">
        <v>534</v>
      </c>
      <c r="F6" s="414"/>
      <c r="G6" s="414" t="s">
        <v>541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Z8" s="33"/>
    </row>
    <row r="9" spans="1:29" ht="15" customHeight="1">
      <c r="A9" s="410"/>
      <c r="B9" s="410"/>
      <c r="C9" s="413" t="s">
        <v>13</v>
      </c>
      <c r="D9" s="376"/>
      <c r="E9" s="376"/>
      <c r="F9" s="413" t="s">
        <v>15</v>
      </c>
      <c r="G9" s="376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X9" s="347"/>
      <c r="Z9" s="346"/>
    </row>
    <row r="10" spans="1:29">
      <c r="A10" s="411"/>
      <c r="B10" s="411"/>
      <c r="C10" s="414"/>
      <c r="D10" s="237" t="s">
        <v>552</v>
      </c>
      <c r="E10" s="237" t="s">
        <v>556</v>
      </c>
      <c r="F10" s="414"/>
      <c r="G10" s="237" t="s">
        <v>552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X10" s="347"/>
      <c r="Z10" s="346"/>
    </row>
    <row r="11" spans="1:29">
      <c r="A11" s="411"/>
      <c r="B11" s="411"/>
      <c r="C11" s="414"/>
      <c r="D11" s="377" t="s">
        <v>14</v>
      </c>
      <c r="E11" s="237" t="s">
        <v>14</v>
      </c>
      <c r="F11" s="414"/>
      <c r="G11" s="377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1"/>
      <c r="B12" s="412"/>
      <c r="C12" s="415"/>
      <c r="D12" s="378"/>
      <c r="E12" s="238" t="s">
        <v>2</v>
      </c>
      <c r="F12" s="415"/>
      <c r="G12" s="378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Z5" s="33"/>
    </row>
    <row r="6" spans="1:29">
      <c r="A6" s="411"/>
      <c r="B6" s="411"/>
      <c r="C6" s="414"/>
      <c r="D6" s="237" t="s">
        <v>534</v>
      </c>
      <c r="E6" s="237" t="s">
        <v>531</v>
      </c>
      <c r="F6" s="414"/>
      <c r="G6" s="414" t="s">
        <v>534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Z8" s="33"/>
    </row>
    <row r="9" spans="1:29" ht="15" customHeight="1">
      <c r="A9" s="410"/>
      <c r="B9" s="410"/>
      <c r="C9" s="413" t="s">
        <v>13</v>
      </c>
      <c r="D9" s="372"/>
      <c r="E9" s="372"/>
      <c r="F9" s="413" t="s">
        <v>15</v>
      </c>
      <c r="G9" s="372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X9" s="347"/>
      <c r="Z9" s="346"/>
    </row>
    <row r="10" spans="1:29">
      <c r="A10" s="411"/>
      <c r="B10" s="411"/>
      <c r="C10" s="414"/>
      <c r="D10" s="237" t="s">
        <v>556</v>
      </c>
      <c r="E10" s="237" t="s">
        <v>557</v>
      </c>
      <c r="F10" s="414"/>
      <c r="G10" s="237" t="s">
        <v>556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X10" s="347"/>
      <c r="Z10" s="346"/>
    </row>
    <row r="11" spans="1:29">
      <c r="A11" s="411"/>
      <c r="B11" s="411"/>
      <c r="C11" s="414"/>
      <c r="D11" s="373" t="s">
        <v>14</v>
      </c>
      <c r="E11" s="237" t="s">
        <v>14</v>
      </c>
      <c r="F11" s="414"/>
      <c r="G11" s="373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411"/>
      <c r="B12" s="412"/>
      <c r="C12" s="415"/>
      <c r="D12" s="374"/>
      <c r="E12" s="238" t="s">
        <v>2</v>
      </c>
      <c r="F12" s="415"/>
      <c r="G12" s="374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531</v>
      </c>
      <c r="E6" s="237" t="s">
        <v>524</v>
      </c>
      <c r="F6" s="414"/>
      <c r="G6" s="414" t="s">
        <v>531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369"/>
      <c r="E9" s="369"/>
      <c r="F9" s="413" t="s">
        <v>15</v>
      </c>
      <c r="G9" s="369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9">
      <c r="A10" s="411"/>
      <c r="B10" s="411"/>
      <c r="C10" s="414"/>
      <c r="D10" s="237" t="s">
        <v>557</v>
      </c>
      <c r="E10" s="370" t="s">
        <v>525</v>
      </c>
      <c r="F10" s="414"/>
      <c r="G10" s="237" t="s">
        <v>557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9">
      <c r="A11" s="411"/>
      <c r="B11" s="411"/>
      <c r="C11" s="414"/>
      <c r="D11" s="370" t="s">
        <v>14</v>
      </c>
      <c r="E11" s="237" t="s">
        <v>14</v>
      </c>
      <c r="F11" s="414"/>
      <c r="G11" s="370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Y11" s="33"/>
    </row>
    <row r="12" spans="1:29" ht="15.6" customHeight="1" thickBot="1">
      <c r="A12" s="411"/>
      <c r="B12" s="412"/>
      <c r="C12" s="415"/>
      <c r="D12" s="371"/>
      <c r="E12" s="238" t="s">
        <v>2</v>
      </c>
      <c r="F12" s="415"/>
      <c r="G12" s="371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X5" s="33"/>
    </row>
    <row r="6" spans="1:29" ht="19.5">
      <c r="A6" s="411"/>
      <c r="B6" s="411"/>
      <c r="C6" s="414"/>
      <c r="D6" s="237" t="s">
        <v>524</v>
      </c>
      <c r="E6" s="237" t="s">
        <v>511</v>
      </c>
      <c r="F6" s="414"/>
      <c r="G6" s="414" t="s">
        <v>524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X8" s="33"/>
    </row>
    <row r="9" spans="1:29" ht="15" customHeight="1">
      <c r="A9" s="410"/>
      <c r="B9" s="410"/>
      <c r="C9" s="413" t="s">
        <v>13</v>
      </c>
      <c r="D9" s="366"/>
      <c r="E9" s="366"/>
      <c r="F9" s="413" t="s">
        <v>15</v>
      </c>
      <c r="G9" s="366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9" ht="19.5">
      <c r="A10" s="411"/>
      <c r="B10" s="411"/>
      <c r="C10" s="414"/>
      <c r="D10" s="367" t="s">
        <v>525</v>
      </c>
      <c r="E10" s="367" t="s">
        <v>512</v>
      </c>
      <c r="F10" s="414"/>
      <c r="G10" s="367" t="s">
        <v>525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9">
      <c r="A11" s="411"/>
      <c r="B11" s="411"/>
      <c r="C11" s="414"/>
      <c r="D11" s="367" t="s">
        <v>14</v>
      </c>
      <c r="E11" s="237" t="s">
        <v>14</v>
      </c>
      <c r="F11" s="414"/>
      <c r="G11" s="367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X11" s="33"/>
    </row>
    <row r="12" spans="1:29" ht="15.6" customHeight="1" thickBot="1">
      <c r="A12" s="411"/>
      <c r="B12" s="412"/>
      <c r="C12" s="415"/>
      <c r="D12" s="368"/>
      <c r="E12" s="238" t="s">
        <v>2</v>
      </c>
      <c r="F12" s="415"/>
      <c r="G12" s="368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 ht="19.5">
      <c r="A6" s="411"/>
      <c r="B6" s="411"/>
      <c r="C6" s="414"/>
      <c r="D6" s="237" t="s">
        <v>511</v>
      </c>
      <c r="E6" s="237" t="s">
        <v>504</v>
      </c>
      <c r="F6" s="414"/>
      <c r="G6" s="414" t="s">
        <v>511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342"/>
      <c r="E9" s="342"/>
      <c r="F9" s="413" t="s">
        <v>15</v>
      </c>
      <c r="G9" s="342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9" ht="19.5">
      <c r="A10" s="411"/>
      <c r="B10" s="411"/>
      <c r="C10" s="414"/>
      <c r="D10" s="343" t="s">
        <v>512</v>
      </c>
      <c r="E10" s="343" t="s">
        <v>505</v>
      </c>
      <c r="F10" s="414"/>
      <c r="G10" s="343" t="s">
        <v>512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9">
      <c r="A11" s="411"/>
      <c r="B11" s="411"/>
      <c r="C11" s="414"/>
      <c r="D11" s="343" t="s">
        <v>14</v>
      </c>
      <c r="E11" s="237" t="s">
        <v>14</v>
      </c>
      <c r="F11" s="414"/>
      <c r="G11" s="343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Y11" s="33"/>
    </row>
    <row r="12" spans="1:29" ht="15.6" customHeight="1" thickBot="1">
      <c r="A12" s="411"/>
      <c r="B12" s="412"/>
      <c r="C12" s="415"/>
      <c r="D12" s="344"/>
      <c r="E12" s="238" t="s">
        <v>2</v>
      </c>
      <c r="F12" s="415"/>
      <c r="G12" s="344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411"/>
      <c r="B6" s="411"/>
      <c r="C6" s="414"/>
      <c r="D6" s="237" t="s">
        <v>504</v>
      </c>
      <c r="E6" s="237" t="s">
        <v>498</v>
      </c>
      <c r="F6" s="414"/>
      <c r="G6" s="414" t="s">
        <v>504</v>
      </c>
      <c r="H6" s="414"/>
      <c r="I6" s="414"/>
      <c r="J6" s="414"/>
      <c r="K6" s="414"/>
      <c r="L6" s="414"/>
      <c r="M6" s="414"/>
      <c r="N6" s="414"/>
      <c r="O6" s="414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410"/>
      <c r="B9" s="410"/>
      <c r="C9" s="413" t="s">
        <v>13</v>
      </c>
      <c r="D9" s="339"/>
      <c r="E9" s="339"/>
      <c r="F9" s="413" t="s">
        <v>15</v>
      </c>
      <c r="G9" s="339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411"/>
      <c r="B10" s="411"/>
      <c r="C10" s="414"/>
      <c r="D10" s="340" t="s">
        <v>505</v>
      </c>
      <c r="E10" s="340" t="s">
        <v>501</v>
      </c>
      <c r="F10" s="414"/>
      <c r="G10" s="340" t="s">
        <v>505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411"/>
      <c r="B11" s="411"/>
      <c r="C11" s="414"/>
      <c r="D11" s="340" t="s">
        <v>14</v>
      </c>
      <c r="E11" s="237" t="s">
        <v>14</v>
      </c>
      <c r="F11" s="414"/>
      <c r="G11" s="340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411"/>
      <c r="B12" s="412"/>
      <c r="C12" s="415"/>
      <c r="D12" s="341"/>
      <c r="E12" s="238" t="s">
        <v>2</v>
      </c>
      <c r="F12" s="415"/>
      <c r="G12" s="341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9">
      <c r="A6" s="411"/>
      <c r="B6" s="411"/>
      <c r="C6" s="414"/>
      <c r="D6" s="237" t="s">
        <v>498</v>
      </c>
      <c r="E6" s="237" t="s">
        <v>474</v>
      </c>
      <c r="F6" s="414"/>
      <c r="G6" s="414" t="s">
        <v>498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9" ht="15" customHeight="1">
      <c r="A9" s="410"/>
      <c r="B9" s="410"/>
      <c r="C9" s="413" t="s">
        <v>13</v>
      </c>
      <c r="D9" s="336"/>
      <c r="E9" s="336"/>
      <c r="F9" s="413" t="s">
        <v>15</v>
      </c>
      <c r="G9" s="336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9">
      <c r="A10" s="411"/>
      <c r="B10" s="411"/>
      <c r="C10" s="414"/>
      <c r="D10" s="337" t="s">
        <v>501</v>
      </c>
      <c r="E10" s="337" t="s">
        <v>475</v>
      </c>
      <c r="F10" s="414"/>
      <c r="G10" s="337" t="s">
        <v>501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9">
      <c r="A11" s="411"/>
      <c r="B11" s="411"/>
      <c r="C11" s="414"/>
      <c r="D11" s="337" t="s">
        <v>14</v>
      </c>
      <c r="E11" s="237" t="s">
        <v>14</v>
      </c>
      <c r="F11" s="414"/>
      <c r="G11" s="337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9" ht="15.6" customHeight="1" thickBot="1">
      <c r="A12" s="411"/>
      <c r="B12" s="412"/>
      <c r="C12" s="415"/>
      <c r="D12" s="338"/>
      <c r="E12" s="238" t="s">
        <v>2</v>
      </c>
      <c r="F12" s="415"/>
      <c r="G12" s="338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9" ht="19.5">
      <c r="A6" s="411"/>
      <c r="B6" s="411"/>
      <c r="C6" s="414"/>
      <c r="D6" s="237" t="s">
        <v>474</v>
      </c>
      <c r="E6" s="237" t="s">
        <v>470</v>
      </c>
      <c r="F6" s="414"/>
      <c r="G6" s="414" t="s">
        <v>474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9" ht="15" customHeight="1">
      <c r="A9" s="410"/>
      <c r="B9" s="410"/>
      <c r="C9" s="413" t="s">
        <v>13</v>
      </c>
      <c r="D9" s="332"/>
      <c r="E9" s="332"/>
      <c r="F9" s="413" t="s">
        <v>15</v>
      </c>
      <c r="G9" s="332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9" ht="19.5">
      <c r="A10" s="411"/>
      <c r="B10" s="411"/>
      <c r="C10" s="414"/>
      <c r="D10" s="333" t="s">
        <v>475</v>
      </c>
      <c r="E10" s="333" t="s">
        <v>471</v>
      </c>
      <c r="F10" s="414"/>
      <c r="G10" s="333" t="s">
        <v>475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9">
      <c r="A11" s="411"/>
      <c r="B11" s="411"/>
      <c r="C11" s="414"/>
      <c r="D11" s="333" t="s">
        <v>14</v>
      </c>
      <c r="E11" s="237" t="s">
        <v>14</v>
      </c>
      <c r="F11" s="414"/>
      <c r="G11" s="333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9" ht="15.6" customHeight="1" thickBot="1">
      <c r="A12" s="411"/>
      <c r="B12" s="412"/>
      <c r="C12" s="415"/>
      <c r="D12" s="334"/>
      <c r="E12" s="238" t="s">
        <v>2</v>
      </c>
      <c r="F12" s="415"/>
      <c r="G12" s="334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35" ht="19.5">
      <c r="A6" s="411"/>
      <c r="B6" s="411"/>
      <c r="C6" s="414"/>
      <c r="D6" s="237" t="s">
        <v>470</v>
      </c>
      <c r="E6" s="237" t="s">
        <v>459</v>
      </c>
      <c r="F6" s="414"/>
      <c r="G6" s="414" t="s">
        <v>470</v>
      </c>
      <c r="H6" s="414"/>
      <c r="I6" s="414"/>
      <c r="J6" s="414"/>
      <c r="K6" s="414"/>
      <c r="L6" s="414"/>
      <c r="M6" s="414"/>
      <c r="N6" s="414"/>
      <c r="O6" s="414"/>
    </row>
    <row r="7" spans="1:35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35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35" ht="15" customHeight="1">
      <c r="A9" s="410"/>
      <c r="B9" s="410"/>
      <c r="C9" s="413" t="s">
        <v>13</v>
      </c>
      <c r="D9" s="327"/>
      <c r="E9" s="327"/>
      <c r="F9" s="413" t="s">
        <v>15</v>
      </c>
      <c r="G9" s="327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35" ht="19.5">
      <c r="A10" s="411"/>
      <c r="B10" s="411"/>
      <c r="C10" s="414"/>
      <c r="D10" s="328" t="s">
        <v>471</v>
      </c>
      <c r="E10" s="328" t="s">
        <v>460</v>
      </c>
      <c r="F10" s="414"/>
      <c r="G10" s="328" t="s">
        <v>471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35">
      <c r="A11" s="411"/>
      <c r="B11" s="411"/>
      <c r="C11" s="414"/>
      <c r="D11" s="328" t="s">
        <v>14</v>
      </c>
      <c r="E11" s="237" t="s">
        <v>14</v>
      </c>
      <c r="F11" s="414"/>
      <c r="G11" s="328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35" ht="15.6" customHeight="1" thickBot="1">
      <c r="A12" s="411"/>
      <c r="B12" s="412"/>
      <c r="C12" s="415"/>
      <c r="D12" s="329"/>
      <c r="E12" s="238" t="s">
        <v>2</v>
      </c>
      <c r="F12" s="415"/>
      <c r="G12" s="329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D45" sqref="D4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6.7109375" style="345" customWidth="1"/>
    <col min="18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622</v>
      </c>
      <c r="F1" s="235"/>
      <c r="G1" s="235"/>
      <c r="H1" s="235"/>
      <c r="I1" s="235"/>
    </row>
    <row r="2" spans="1:29" ht="19.5" customHeight="1">
      <c r="E2" s="235" t="s">
        <v>623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Z5" s="33"/>
    </row>
    <row r="6" spans="1:29">
      <c r="A6" s="411"/>
      <c r="B6" s="411"/>
      <c r="C6" s="414"/>
      <c r="D6" s="237" t="s">
        <v>620</v>
      </c>
      <c r="E6" s="237" t="s">
        <v>613</v>
      </c>
      <c r="F6" s="414"/>
      <c r="G6" s="414" t="s">
        <v>620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Z8" s="33"/>
    </row>
    <row r="9" spans="1:29" ht="15" customHeight="1">
      <c r="A9" s="410"/>
      <c r="B9" s="410"/>
      <c r="C9" s="413" t="s">
        <v>13</v>
      </c>
      <c r="D9" s="404"/>
      <c r="E9" s="404"/>
      <c r="F9" s="413" t="s">
        <v>15</v>
      </c>
      <c r="G9" s="404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7"/>
      <c r="Z9" s="346"/>
    </row>
    <row r="10" spans="1:29" ht="19.5">
      <c r="A10" s="411"/>
      <c r="B10" s="411"/>
      <c r="C10" s="414"/>
      <c r="D10" s="237" t="s">
        <v>621</v>
      </c>
      <c r="E10" s="237" t="s">
        <v>614</v>
      </c>
      <c r="F10" s="414"/>
      <c r="G10" s="237" t="s">
        <v>621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7"/>
      <c r="Z10" s="346"/>
    </row>
    <row r="11" spans="1:29">
      <c r="A11" s="411"/>
      <c r="B11" s="411"/>
      <c r="C11" s="414"/>
      <c r="D11" s="405" t="s">
        <v>14</v>
      </c>
      <c r="E11" s="237" t="s">
        <v>14</v>
      </c>
      <c r="F11" s="414"/>
      <c r="G11" s="405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1"/>
      <c r="B12" s="412"/>
      <c r="C12" s="415"/>
      <c r="D12" s="406"/>
      <c r="E12" s="238" t="s">
        <v>2</v>
      </c>
      <c r="F12" s="415"/>
      <c r="G12" s="406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612</v>
      </c>
      <c r="D13" s="353">
        <v>95754.78</v>
      </c>
      <c r="E13" s="352" t="s">
        <v>30</v>
      </c>
      <c r="F13" s="352" t="s">
        <v>30</v>
      </c>
      <c r="G13" s="353">
        <v>13131</v>
      </c>
      <c r="H13" s="352">
        <v>369</v>
      </c>
      <c r="I13" s="352">
        <f>G13/H13</f>
        <v>35.585365853658537</v>
      </c>
      <c r="J13" s="352">
        <v>19</v>
      </c>
      <c r="K13" s="352">
        <v>1</v>
      </c>
      <c r="L13" s="353">
        <v>104271</v>
      </c>
      <c r="M13" s="353">
        <v>14292</v>
      </c>
      <c r="N13" s="351">
        <v>44708</v>
      </c>
      <c r="O13" s="350" t="s">
        <v>113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1</v>
      </c>
      <c r="C14" s="354" t="s">
        <v>589</v>
      </c>
      <c r="D14" s="353">
        <v>31667.360000000001</v>
      </c>
      <c r="E14" s="352">
        <v>57462.76</v>
      </c>
      <c r="F14" s="356">
        <f>(D14-E14)/E14</f>
        <v>-0.44890638737157773</v>
      </c>
      <c r="G14" s="353">
        <v>4833</v>
      </c>
      <c r="H14" s="352">
        <v>227</v>
      </c>
      <c r="I14" s="352">
        <f>G14/H14</f>
        <v>21.290748898678412</v>
      </c>
      <c r="J14" s="352">
        <v>18</v>
      </c>
      <c r="K14" s="352">
        <v>4</v>
      </c>
      <c r="L14" s="353">
        <v>375697</v>
      </c>
      <c r="M14" s="353">
        <v>52098</v>
      </c>
      <c r="N14" s="351">
        <v>44687</v>
      </c>
      <c r="O14" s="350" t="s">
        <v>32</v>
      </c>
      <c r="P14" s="347"/>
      <c r="Q14" s="359"/>
      <c r="R14" s="359"/>
      <c r="S14" s="335"/>
      <c r="T14" s="359"/>
      <c r="U14" s="346"/>
      <c r="V14" s="360"/>
      <c r="W14" s="360"/>
      <c r="X14" s="346"/>
      <c r="Y14" s="361"/>
      <c r="Z14" s="8"/>
      <c r="AA14" s="346"/>
      <c r="AB14" s="361"/>
      <c r="AC14" s="346"/>
    </row>
    <row r="15" spans="1:29" ht="25.35" customHeight="1">
      <c r="A15" s="349">
        <v>3</v>
      </c>
      <c r="B15" s="349">
        <v>3</v>
      </c>
      <c r="C15" s="354" t="s">
        <v>547</v>
      </c>
      <c r="D15" s="353">
        <v>21280.79</v>
      </c>
      <c r="E15" s="352">
        <v>18280.39</v>
      </c>
      <c r="F15" s="356">
        <f>(D15-E15)/E15</f>
        <v>0.16413216567042616</v>
      </c>
      <c r="G15" s="353">
        <v>4101</v>
      </c>
      <c r="H15" s="352">
        <v>162</v>
      </c>
      <c r="I15" s="352">
        <f>G15/H15</f>
        <v>25.314814814814813</v>
      </c>
      <c r="J15" s="352">
        <v>11</v>
      </c>
      <c r="K15" s="352">
        <v>9</v>
      </c>
      <c r="L15" s="353">
        <v>380918</v>
      </c>
      <c r="M15" s="353">
        <v>73818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361"/>
      <c r="Z15" s="8"/>
      <c r="AA15" s="346"/>
      <c r="AB15" s="361"/>
      <c r="AC15" s="346"/>
    </row>
    <row r="16" spans="1:29" ht="25.35" customHeight="1">
      <c r="A16" s="349">
        <v>4</v>
      </c>
      <c r="B16" s="349" t="s">
        <v>67</v>
      </c>
      <c r="C16" s="354" t="s">
        <v>617</v>
      </c>
      <c r="D16" s="353">
        <v>21222.36</v>
      </c>
      <c r="E16" s="352" t="s">
        <v>30</v>
      </c>
      <c r="F16" s="352" t="s">
        <v>30</v>
      </c>
      <c r="G16" s="353">
        <v>4663</v>
      </c>
      <c r="H16" s="352">
        <v>248</v>
      </c>
      <c r="I16" s="352">
        <f>G16/H16</f>
        <v>18.802419354838708</v>
      </c>
      <c r="J16" s="352">
        <v>19</v>
      </c>
      <c r="K16" s="352">
        <v>1</v>
      </c>
      <c r="L16" s="353">
        <v>21222.36</v>
      </c>
      <c r="M16" s="353">
        <v>4663</v>
      </c>
      <c r="N16" s="351">
        <v>44708</v>
      </c>
      <c r="O16" s="350" t="s">
        <v>43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11</v>
      </c>
      <c r="C17" s="354" t="s">
        <v>549</v>
      </c>
      <c r="D17" s="353">
        <v>19272.59</v>
      </c>
      <c r="E17" s="352">
        <v>5761.08</v>
      </c>
      <c r="F17" s="356">
        <f t="shared" ref="F17:F23" si="0">(D17-E17)/E17</f>
        <v>2.3453085185416622</v>
      </c>
      <c r="G17" s="353">
        <v>4315</v>
      </c>
      <c r="H17" s="352">
        <v>95</v>
      </c>
      <c r="I17" s="352">
        <f>G17/H17</f>
        <v>45.421052631578945</v>
      </c>
      <c r="J17" s="352">
        <v>19</v>
      </c>
      <c r="K17" s="352">
        <v>8</v>
      </c>
      <c r="L17" s="353">
        <v>159421.99</v>
      </c>
      <c r="M17" s="353">
        <v>37694</v>
      </c>
      <c r="N17" s="351">
        <v>44659</v>
      </c>
      <c r="O17" s="350" t="s">
        <v>27</v>
      </c>
      <c r="P17" s="347"/>
      <c r="Q17" s="359"/>
      <c r="R17" s="359"/>
      <c r="S17" s="335"/>
      <c r="T17" s="346"/>
      <c r="U17" s="346"/>
      <c r="V17" s="346"/>
      <c r="W17" s="346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4</v>
      </c>
      <c r="C18" s="354" t="s">
        <v>576</v>
      </c>
      <c r="D18" s="353">
        <v>13778</v>
      </c>
      <c r="E18" s="352">
        <v>16422</v>
      </c>
      <c r="F18" s="356">
        <f t="shared" si="0"/>
        <v>-0.16100353184752161</v>
      </c>
      <c r="G18" s="353">
        <v>1909</v>
      </c>
      <c r="H18" s="352" t="s">
        <v>30</v>
      </c>
      <c r="I18" s="352" t="s">
        <v>30</v>
      </c>
      <c r="J18" s="352">
        <v>9</v>
      </c>
      <c r="K18" s="352">
        <v>6</v>
      </c>
      <c r="L18" s="353">
        <v>107672</v>
      </c>
      <c r="M18" s="353">
        <v>15988</v>
      </c>
      <c r="N18" s="351">
        <v>44673</v>
      </c>
      <c r="O18" s="350" t="s">
        <v>31</v>
      </c>
      <c r="P18" s="347"/>
      <c r="Q18" s="359"/>
      <c r="R18" s="359"/>
      <c r="S18" s="335"/>
      <c r="T18" s="361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49">
        <v>2</v>
      </c>
      <c r="C19" s="354" t="s">
        <v>610</v>
      </c>
      <c r="D19" s="353">
        <v>12382</v>
      </c>
      <c r="E19" s="352">
        <v>22502</v>
      </c>
      <c r="F19" s="356">
        <f t="shared" si="0"/>
        <v>-0.44973780108434808</v>
      </c>
      <c r="G19" s="353">
        <v>1835</v>
      </c>
      <c r="H19" s="352" t="s">
        <v>30</v>
      </c>
      <c r="I19" s="352" t="s">
        <v>30</v>
      </c>
      <c r="J19" s="352">
        <v>13</v>
      </c>
      <c r="K19" s="352">
        <v>2</v>
      </c>
      <c r="L19" s="353">
        <v>34884</v>
      </c>
      <c r="M19" s="353">
        <v>5963</v>
      </c>
      <c r="N19" s="351">
        <v>44701</v>
      </c>
      <c r="O19" s="350" t="s">
        <v>31</v>
      </c>
      <c r="P19" s="347"/>
      <c r="Q19" s="359"/>
      <c r="R19" s="359"/>
      <c r="S19" s="335"/>
      <c r="T19" s="359"/>
      <c r="U19" s="346"/>
      <c r="V19" s="360"/>
      <c r="W19" s="360"/>
      <c r="X19" s="8"/>
      <c r="Y19" s="346"/>
      <c r="Z19" s="346"/>
      <c r="AA19" s="361"/>
      <c r="AB19" s="346"/>
      <c r="AC19" s="361"/>
    </row>
    <row r="20" spans="1:29" ht="25.35" customHeight="1">
      <c r="A20" s="349">
        <v>8</v>
      </c>
      <c r="B20" s="349">
        <v>8</v>
      </c>
      <c r="C20" s="354" t="s">
        <v>530</v>
      </c>
      <c r="D20" s="353">
        <v>10401.65</v>
      </c>
      <c r="E20" s="352">
        <v>9005.61</v>
      </c>
      <c r="F20" s="356">
        <f t="shared" si="0"/>
        <v>0.15501892709100204</v>
      </c>
      <c r="G20" s="353">
        <v>2169</v>
      </c>
      <c r="H20" s="352">
        <v>69</v>
      </c>
      <c r="I20" s="352">
        <f>G20/H20</f>
        <v>31.434782608695652</v>
      </c>
      <c r="J20" s="352">
        <v>6</v>
      </c>
      <c r="K20" s="352">
        <v>11</v>
      </c>
      <c r="L20" s="353">
        <v>183741</v>
      </c>
      <c r="M20" s="353">
        <v>36816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46"/>
      <c r="V20" s="360"/>
      <c r="W20" s="360"/>
      <c r="X20" s="8"/>
      <c r="Y20" s="346"/>
      <c r="Z20" s="346"/>
      <c r="AA20" s="361"/>
      <c r="AB20" s="346"/>
      <c r="AC20" s="361"/>
    </row>
    <row r="21" spans="1:29" ht="25.35" customHeight="1">
      <c r="A21" s="349">
        <v>9</v>
      </c>
      <c r="B21" s="349">
        <v>10</v>
      </c>
      <c r="C21" s="354" t="s">
        <v>522</v>
      </c>
      <c r="D21" s="353">
        <v>9464.0499999999993</v>
      </c>
      <c r="E21" s="352">
        <v>8024.68</v>
      </c>
      <c r="F21" s="356">
        <f t="shared" si="0"/>
        <v>0.17936790002841221</v>
      </c>
      <c r="G21" s="353">
        <v>1962</v>
      </c>
      <c r="H21" s="352">
        <v>83</v>
      </c>
      <c r="I21" s="352">
        <f>G21/H21</f>
        <v>23.638554216867469</v>
      </c>
      <c r="J21" s="352">
        <v>9</v>
      </c>
      <c r="K21" s="352">
        <v>12</v>
      </c>
      <c r="L21" s="353">
        <v>273145</v>
      </c>
      <c r="M21" s="353">
        <v>54775</v>
      </c>
      <c r="N21" s="351">
        <v>44631</v>
      </c>
      <c r="O21" s="350" t="s">
        <v>32</v>
      </c>
      <c r="P21" s="347"/>
      <c r="Q21" s="359"/>
      <c r="R21" s="359"/>
      <c r="S21" s="335"/>
      <c r="T21" s="359"/>
      <c r="U21" s="346"/>
      <c r="V21" s="360"/>
      <c r="W21" s="360"/>
      <c r="X21" s="360"/>
      <c r="Y21" s="361"/>
      <c r="Z21" s="8"/>
      <c r="AA21" s="346"/>
      <c r="AB21" s="361"/>
      <c r="AC21" s="346"/>
    </row>
    <row r="22" spans="1:29" ht="25.35" customHeight="1">
      <c r="A22" s="349">
        <v>10</v>
      </c>
      <c r="B22" s="349">
        <v>7</v>
      </c>
      <c r="C22" s="354" t="s">
        <v>550</v>
      </c>
      <c r="D22" s="353">
        <v>8976.7000000000007</v>
      </c>
      <c r="E22" s="352">
        <v>9761.9599999999991</v>
      </c>
      <c r="F22" s="356">
        <f t="shared" si="0"/>
        <v>-8.0440813115398802E-2</v>
      </c>
      <c r="G22" s="353">
        <v>1427</v>
      </c>
      <c r="H22" s="352">
        <v>48</v>
      </c>
      <c r="I22" s="352">
        <f>G22/H22</f>
        <v>29.729166666666668</v>
      </c>
      <c r="J22" s="352">
        <v>6</v>
      </c>
      <c r="K22" s="352">
        <v>8</v>
      </c>
      <c r="L22" s="353">
        <v>182501</v>
      </c>
      <c r="M22" s="353">
        <v>26901</v>
      </c>
      <c r="N22" s="351">
        <v>44659</v>
      </c>
      <c r="O22" s="350" t="s">
        <v>113</v>
      </c>
      <c r="P22" s="347"/>
      <c r="Q22" s="359"/>
      <c r="R22" s="359"/>
      <c r="S22" s="359"/>
      <c r="U22" s="347"/>
      <c r="V22" s="360"/>
      <c r="W22" s="360"/>
      <c r="X22" s="360"/>
      <c r="Y22" s="346"/>
      <c r="Z22" s="8"/>
      <c r="AA22" s="347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244200.27999999997</v>
      </c>
      <c r="E23" s="348">
        <v>174129.25999999998</v>
      </c>
      <c r="F23" s="108">
        <f t="shared" si="0"/>
        <v>0.40240807317506544</v>
      </c>
      <c r="G23" s="348">
        <f t="shared" ref="G23" si="1">SUM(G13:G22)</f>
        <v>40345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5</v>
      </c>
      <c r="C25" s="354" t="s">
        <v>601</v>
      </c>
      <c r="D25" s="353">
        <v>7743</v>
      </c>
      <c r="E25" s="352">
        <v>14068</v>
      </c>
      <c r="F25" s="356">
        <f>(D25-E25)/E25</f>
        <v>-0.44960193346602217</v>
      </c>
      <c r="G25" s="353">
        <v>1567</v>
      </c>
      <c r="H25" s="352" t="s">
        <v>30</v>
      </c>
      <c r="I25" s="352" t="s">
        <v>30</v>
      </c>
      <c r="J25" s="352">
        <v>11</v>
      </c>
      <c r="K25" s="352">
        <v>3</v>
      </c>
      <c r="L25" s="353">
        <v>39340</v>
      </c>
      <c r="M25" s="353">
        <v>8339</v>
      </c>
      <c r="N25" s="351">
        <v>44694</v>
      </c>
      <c r="O25" s="350" t="s">
        <v>31</v>
      </c>
      <c r="P25" s="347"/>
      <c r="Q25" s="359"/>
      <c r="R25" s="359"/>
      <c r="S25" s="359"/>
      <c r="T25" s="359"/>
      <c r="V25" s="347"/>
      <c r="W25" s="346"/>
      <c r="X25" s="8"/>
      <c r="Y25" s="8"/>
      <c r="Z25" s="346"/>
      <c r="AA25" s="346"/>
      <c r="AB25" s="8"/>
      <c r="AC25" s="347"/>
    </row>
    <row r="26" spans="1:29" ht="25.35" customHeight="1">
      <c r="A26" s="349">
        <v>12</v>
      </c>
      <c r="B26" s="349">
        <v>6</v>
      </c>
      <c r="C26" s="354" t="s">
        <v>566</v>
      </c>
      <c r="D26" s="353">
        <v>7641.93</v>
      </c>
      <c r="E26" s="352">
        <v>10012.57</v>
      </c>
      <c r="F26" s="356">
        <f>(D26-E26)/E26</f>
        <v>-0.23676638465448926</v>
      </c>
      <c r="G26" s="353">
        <v>1217</v>
      </c>
      <c r="H26" s="352">
        <v>63</v>
      </c>
      <c r="I26" s="352">
        <f>G26/H26</f>
        <v>19.317460317460316</v>
      </c>
      <c r="J26" s="352">
        <v>6</v>
      </c>
      <c r="K26" s="352">
        <v>7</v>
      </c>
      <c r="L26" s="353">
        <v>307185.96000000002</v>
      </c>
      <c r="M26" s="353">
        <v>43209</v>
      </c>
      <c r="N26" s="351">
        <v>44666</v>
      </c>
      <c r="O26" s="350" t="s">
        <v>34</v>
      </c>
      <c r="P26" s="347"/>
      <c r="Q26" s="359"/>
      <c r="R26" s="359"/>
      <c r="S26" s="335"/>
      <c r="T26" s="359"/>
      <c r="U26" s="346"/>
      <c r="V26" s="360"/>
      <c r="W26" s="360"/>
      <c r="X26" s="8"/>
      <c r="Y26" s="361"/>
      <c r="Z26" s="346"/>
      <c r="AA26" s="346"/>
      <c r="AB26" s="346"/>
      <c r="AC26" s="361"/>
    </row>
    <row r="27" spans="1:29" ht="25.35" customHeight="1">
      <c r="A27" s="349">
        <v>13</v>
      </c>
      <c r="B27" s="120" t="s">
        <v>40</v>
      </c>
      <c r="C27" s="289" t="s">
        <v>619</v>
      </c>
      <c r="D27" s="353">
        <v>5044.47</v>
      </c>
      <c r="E27" s="352" t="s">
        <v>30</v>
      </c>
      <c r="F27" s="352" t="s">
        <v>30</v>
      </c>
      <c r="G27" s="353">
        <v>1115</v>
      </c>
      <c r="H27" s="352">
        <v>23</v>
      </c>
      <c r="I27" s="352">
        <f>G27/H27</f>
        <v>48.478260869565219</v>
      </c>
      <c r="J27" s="352">
        <v>10</v>
      </c>
      <c r="K27" s="352">
        <v>0</v>
      </c>
      <c r="L27" s="353">
        <v>5044.47</v>
      </c>
      <c r="M27" s="353">
        <v>1115</v>
      </c>
      <c r="N27" s="351" t="s">
        <v>190</v>
      </c>
      <c r="O27" s="350" t="s">
        <v>27</v>
      </c>
      <c r="P27" s="347"/>
      <c r="Q27" s="359"/>
      <c r="R27" s="359"/>
      <c r="S27" s="335"/>
      <c r="T27" s="359"/>
      <c r="U27" s="346"/>
      <c r="V27" s="360"/>
      <c r="W27" s="360"/>
      <c r="X27" s="8"/>
      <c r="Y27" s="361"/>
      <c r="Z27" s="346"/>
      <c r="AA27" s="346"/>
      <c r="AB27" s="346"/>
      <c r="AC27" s="361"/>
    </row>
    <row r="28" spans="1:29" ht="25.35" customHeight="1">
      <c r="A28" s="349">
        <v>14</v>
      </c>
      <c r="B28" s="349" t="s">
        <v>67</v>
      </c>
      <c r="C28" s="354" t="s">
        <v>618</v>
      </c>
      <c r="D28" s="353">
        <v>4657.7299999999996</v>
      </c>
      <c r="E28" s="352" t="s">
        <v>30</v>
      </c>
      <c r="F28" s="352" t="s">
        <v>30</v>
      </c>
      <c r="G28" s="353">
        <v>755</v>
      </c>
      <c r="H28" s="352">
        <v>72</v>
      </c>
      <c r="I28" s="352">
        <f>G28/H28</f>
        <v>10.486111111111111</v>
      </c>
      <c r="J28" s="352">
        <v>15</v>
      </c>
      <c r="K28" s="352">
        <v>1</v>
      </c>
      <c r="L28" s="353">
        <v>4657.7299999999996</v>
      </c>
      <c r="M28" s="353">
        <v>755</v>
      </c>
      <c r="N28" s="351">
        <v>44708</v>
      </c>
      <c r="O28" s="350" t="s">
        <v>56</v>
      </c>
      <c r="P28" s="347"/>
      <c r="Q28" s="359"/>
      <c r="R28" s="359"/>
      <c r="S28" s="335"/>
      <c r="T28" s="361"/>
      <c r="U28" s="346"/>
      <c r="V28" s="360"/>
      <c r="W28" s="360"/>
      <c r="X28" s="8"/>
      <c r="Y28" s="346"/>
      <c r="Z28" s="346"/>
      <c r="AA28" s="361"/>
      <c r="AB28" s="361"/>
      <c r="AC28" s="346"/>
    </row>
    <row r="29" spans="1:29" ht="25.35" customHeight="1">
      <c r="A29" s="349">
        <v>15</v>
      </c>
      <c r="B29" s="349">
        <v>14</v>
      </c>
      <c r="C29" s="354" t="s">
        <v>586</v>
      </c>
      <c r="D29" s="353">
        <v>2170.8000000000002</v>
      </c>
      <c r="E29" s="352">
        <v>2599.6</v>
      </c>
      <c r="F29" s="356">
        <f t="shared" ref="F29:F35" si="2">(D29-E29)/E29</f>
        <v>-0.16494845360824734</v>
      </c>
      <c r="G29" s="353">
        <v>335</v>
      </c>
      <c r="H29" s="352">
        <v>11</v>
      </c>
      <c r="I29" s="352">
        <f>G29/H29</f>
        <v>30.454545454545453</v>
      </c>
      <c r="J29" s="352">
        <v>3</v>
      </c>
      <c r="K29" s="352">
        <v>5</v>
      </c>
      <c r="L29" s="353">
        <v>21347.18</v>
      </c>
      <c r="M29" s="353">
        <v>3584</v>
      </c>
      <c r="N29" s="351">
        <v>44680</v>
      </c>
      <c r="O29" s="350" t="s">
        <v>43</v>
      </c>
      <c r="P29" s="347"/>
      <c r="Q29" s="359"/>
      <c r="R29" s="359"/>
      <c r="S29" s="335"/>
      <c r="T29" s="359"/>
      <c r="U29" s="346"/>
      <c r="V29" s="360"/>
      <c r="W29" s="360"/>
      <c r="X29" s="8"/>
      <c r="Y29" s="346"/>
      <c r="Z29" s="346"/>
      <c r="AA29" s="361"/>
      <c r="AB29" s="361"/>
      <c r="AC29" s="346"/>
    </row>
    <row r="30" spans="1:29" ht="25.35" customHeight="1">
      <c r="A30" s="349">
        <v>16</v>
      </c>
      <c r="B30" s="362">
        <v>21</v>
      </c>
      <c r="C30" s="354" t="s">
        <v>602</v>
      </c>
      <c r="D30" s="353">
        <v>1980</v>
      </c>
      <c r="E30" s="352">
        <v>424</v>
      </c>
      <c r="F30" s="356">
        <f t="shared" si="2"/>
        <v>3.6698113207547172</v>
      </c>
      <c r="G30" s="353">
        <v>407</v>
      </c>
      <c r="H30" s="352">
        <v>4</v>
      </c>
      <c r="I30" s="352">
        <f>G30/H30</f>
        <v>101.75</v>
      </c>
      <c r="J30" s="352">
        <v>2</v>
      </c>
      <c r="K30" s="352">
        <v>3</v>
      </c>
      <c r="L30" s="353">
        <v>4093</v>
      </c>
      <c r="M30" s="353">
        <v>907</v>
      </c>
      <c r="N30" s="351">
        <v>44694</v>
      </c>
      <c r="O30" s="350" t="s">
        <v>99</v>
      </c>
      <c r="P30" s="347"/>
      <c r="Q30" s="359"/>
      <c r="R30" s="359"/>
      <c r="S30" s="359"/>
      <c r="T30" s="359"/>
      <c r="U30" s="360"/>
      <c r="V30" s="360"/>
      <c r="W30" s="346"/>
      <c r="X30" s="360"/>
      <c r="Y30" s="361"/>
      <c r="Z30" s="361"/>
      <c r="AA30" s="346"/>
    </row>
    <row r="31" spans="1:29" ht="25.35" customHeight="1">
      <c r="A31" s="349">
        <v>17</v>
      </c>
      <c r="B31" s="349">
        <v>12</v>
      </c>
      <c r="C31" s="354" t="s">
        <v>584</v>
      </c>
      <c r="D31" s="353">
        <v>1929</v>
      </c>
      <c r="E31" s="352">
        <v>5574</v>
      </c>
      <c r="F31" s="356">
        <f t="shared" si="2"/>
        <v>-0.65392895586652311</v>
      </c>
      <c r="G31" s="353">
        <v>394</v>
      </c>
      <c r="H31" s="352" t="s">
        <v>30</v>
      </c>
      <c r="I31" s="352" t="s">
        <v>30</v>
      </c>
      <c r="J31" s="352">
        <v>7</v>
      </c>
      <c r="K31" s="352">
        <v>5</v>
      </c>
      <c r="L31" s="353">
        <v>39058</v>
      </c>
      <c r="M31" s="353">
        <v>8172</v>
      </c>
      <c r="N31" s="351">
        <v>44680</v>
      </c>
      <c r="O31" s="350" t="s">
        <v>31</v>
      </c>
      <c r="P31" s="347"/>
      <c r="Q31" s="359"/>
      <c r="R31" s="359"/>
      <c r="S31" s="335"/>
      <c r="T31" s="359"/>
      <c r="U31" s="346"/>
      <c r="V31" s="360"/>
      <c r="W31" s="360"/>
      <c r="X31" s="8"/>
      <c r="Y31" s="346"/>
      <c r="Z31" s="346"/>
      <c r="AA31" s="361"/>
      <c r="AB31" s="346"/>
      <c r="AC31" s="361"/>
    </row>
    <row r="32" spans="1:29" ht="25.35" customHeight="1">
      <c r="A32" s="349">
        <v>18</v>
      </c>
      <c r="B32" s="362">
        <v>16</v>
      </c>
      <c r="C32" s="354" t="s">
        <v>565</v>
      </c>
      <c r="D32" s="353">
        <v>1560.4</v>
      </c>
      <c r="E32" s="352">
        <v>1622.8</v>
      </c>
      <c r="F32" s="356">
        <f t="shared" si="2"/>
        <v>-3.845205817106228E-2</v>
      </c>
      <c r="G32" s="353">
        <v>244</v>
      </c>
      <c r="H32" s="352">
        <v>15</v>
      </c>
      <c r="I32" s="352">
        <f>G32/H32</f>
        <v>16.266666666666666</v>
      </c>
      <c r="J32" s="352">
        <v>2</v>
      </c>
      <c r="K32" s="352">
        <v>7</v>
      </c>
      <c r="L32" s="353">
        <v>68735</v>
      </c>
      <c r="M32" s="353">
        <v>10573</v>
      </c>
      <c r="N32" s="351">
        <v>44666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61"/>
      <c r="X32" s="346"/>
      <c r="Y32" s="361"/>
      <c r="Z32" s="360"/>
      <c r="AA32" s="8"/>
      <c r="AB32" s="346"/>
    </row>
    <row r="33" spans="1:29" ht="25.35" customHeight="1">
      <c r="A33" s="349">
        <v>19</v>
      </c>
      <c r="B33" s="362">
        <v>13</v>
      </c>
      <c r="C33" s="354" t="s">
        <v>596</v>
      </c>
      <c r="D33" s="353">
        <v>1051.23</v>
      </c>
      <c r="E33" s="352">
        <v>5348.24</v>
      </c>
      <c r="F33" s="356">
        <f t="shared" si="2"/>
        <v>-0.80344374971953403</v>
      </c>
      <c r="G33" s="353">
        <v>166</v>
      </c>
      <c r="H33" s="352">
        <v>17</v>
      </c>
      <c r="I33" s="352">
        <f>G33/H33</f>
        <v>9.764705882352942</v>
      </c>
      <c r="J33" s="352">
        <v>4</v>
      </c>
      <c r="K33" s="352">
        <v>3</v>
      </c>
      <c r="L33" s="353">
        <v>15832.07</v>
      </c>
      <c r="M33" s="353">
        <v>2694</v>
      </c>
      <c r="N33" s="351">
        <v>44694</v>
      </c>
      <c r="O33" s="350" t="s">
        <v>27</v>
      </c>
      <c r="P33" s="78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575</v>
      </c>
      <c r="D34" s="353">
        <v>249.9</v>
      </c>
      <c r="E34" s="352">
        <v>1331.97</v>
      </c>
      <c r="F34" s="356">
        <f t="shared" si="2"/>
        <v>-0.81238316178292302</v>
      </c>
      <c r="G34" s="353">
        <v>47</v>
      </c>
      <c r="H34" s="352">
        <v>5</v>
      </c>
      <c r="I34" s="352">
        <f>G34/H34</f>
        <v>9.4</v>
      </c>
      <c r="J34" s="352">
        <v>2</v>
      </c>
      <c r="K34" s="352">
        <v>6</v>
      </c>
      <c r="L34" s="353">
        <v>34385.93</v>
      </c>
      <c r="M34" s="353">
        <v>7301</v>
      </c>
      <c r="N34" s="351">
        <v>44673</v>
      </c>
      <c r="O34" s="350" t="s">
        <v>265</v>
      </c>
      <c r="P34" s="347"/>
      <c r="Q34" s="359"/>
      <c r="R34" s="359"/>
      <c r="S34" s="335"/>
      <c r="T34" s="359"/>
      <c r="U34" s="346"/>
      <c r="V34" s="360"/>
      <c r="W34" s="360"/>
      <c r="X34" s="361"/>
      <c r="Y34" s="8"/>
      <c r="Z34" s="346"/>
      <c r="AA34" s="346"/>
      <c r="AB34" s="361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278228.73999999993</v>
      </c>
      <c r="E35" s="348">
        <v>200104.37999999995</v>
      </c>
      <c r="F35" s="108">
        <f t="shared" si="2"/>
        <v>0.39041804082449372</v>
      </c>
      <c r="G35" s="348">
        <f t="shared" ref="G35" si="3">SUM(G23:G34)</f>
        <v>46592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510</v>
      </c>
      <c r="D37" s="353">
        <v>185</v>
      </c>
      <c r="E37" s="352" t="s">
        <v>30</v>
      </c>
      <c r="F37" s="352" t="s">
        <v>30</v>
      </c>
      <c r="G37" s="353">
        <v>44</v>
      </c>
      <c r="H37" s="352">
        <v>3</v>
      </c>
      <c r="I37" s="352">
        <f>G37/H37</f>
        <v>14.666666666666666</v>
      </c>
      <c r="J37" s="352">
        <v>1</v>
      </c>
      <c r="K37" s="352" t="s">
        <v>30</v>
      </c>
      <c r="L37" s="353">
        <v>9729</v>
      </c>
      <c r="M37" s="353">
        <v>1771</v>
      </c>
      <c r="N37" s="351">
        <v>44617</v>
      </c>
      <c r="O37" s="350" t="s">
        <v>52</v>
      </c>
      <c r="P37" s="347"/>
      <c r="Q37" s="359"/>
      <c r="R37" s="359"/>
      <c r="S37" s="335"/>
      <c r="T37" s="359"/>
      <c r="U37" s="360"/>
      <c r="V37" s="360"/>
      <c r="W37" s="360"/>
      <c r="X37" s="8"/>
      <c r="Y37" s="346"/>
      <c r="Z37" s="361"/>
      <c r="AA37" s="346"/>
      <c r="AB37" s="346"/>
      <c r="AC37" s="361"/>
    </row>
    <row r="38" spans="1:29" ht="25.35" customHeight="1">
      <c r="A38" s="349">
        <v>22</v>
      </c>
      <c r="B38" s="349">
        <v>22</v>
      </c>
      <c r="C38" s="354" t="s">
        <v>595</v>
      </c>
      <c r="D38" s="353">
        <v>170</v>
      </c>
      <c r="E38" s="352">
        <v>209</v>
      </c>
      <c r="F38" s="356">
        <f>(D38-E38)/E38</f>
        <v>-0.18660287081339713</v>
      </c>
      <c r="G38" s="353">
        <v>33</v>
      </c>
      <c r="H38" s="352" t="s">
        <v>30</v>
      </c>
      <c r="I38" s="352" t="s">
        <v>30</v>
      </c>
      <c r="J38" s="352">
        <v>1</v>
      </c>
      <c r="K38" s="352">
        <v>4</v>
      </c>
      <c r="L38" s="353">
        <v>8480</v>
      </c>
      <c r="M38" s="353">
        <v>1442</v>
      </c>
      <c r="N38" s="351">
        <v>44687</v>
      </c>
      <c r="O38" s="350" t="s">
        <v>31</v>
      </c>
      <c r="P38" s="347"/>
      <c r="Q38" s="359"/>
      <c r="R38" s="359"/>
      <c r="S38" s="335"/>
      <c r="T38" s="359"/>
      <c r="U38" s="346"/>
      <c r="V38" s="360"/>
      <c r="W38" s="360"/>
      <c r="X38" s="8"/>
      <c r="Y38" s="346"/>
      <c r="Z38" s="361"/>
      <c r="AA38" s="346"/>
      <c r="AB38" s="346"/>
      <c r="AC38" s="361"/>
    </row>
    <row r="39" spans="1:29" ht="25.35" customHeight="1">
      <c r="A39" s="349">
        <v>23</v>
      </c>
      <c r="B39" s="349">
        <v>20</v>
      </c>
      <c r="C39" s="354" t="s">
        <v>579</v>
      </c>
      <c r="D39" s="353">
        <v>111</v>
      </c>
      <c r="E39" s="352">
        <v>468</v>
      </c>
      <c r="F39" s="356">
        <f>(D39-E39)/E39</f>
        <v>-0.76282051282051277</v>
      </c>
      <c r="G39" s="353">
        <v>21</v>
      </c>
      <c r="H39" s="352">
        <v>3</v>
      </c>
      <c r="I39" s="352">
        <f>G39/H39</f>
        <v>7</v>
      </c>
      <c r="J39" s="352">
        <v>2</v>
      </c>
      <c r="K39" s="352">
        <v>5</v>
      </c>
      <c r="L39" s="353">
        <v>17421</v>
      </c>
      <c r="M39" s="353">
        <v>2696</v>
      </c>
      <c r="N39" s="351">
        <v>44680</v>
      </c>
      <c r="O39" s="350" t="s">
        <v>52</v>
      </c>
      <c r="P39" s="347"/>
      <c r="Q39" s="359"/>
      <c r="R39" s="359"/>
      <c r="S39" s="335"/>
      <c r="T39" s="359"/>
      <c r="U39" s="346"/>
      <c r="V39" s="346"/>
      <c r="W39" s="346"/>
      <c r="X39" s="361"/>
      <c r="Y39" s="8"/>
      <c r="Z39" s="346"/>
      <c r="AA39" s="346"/>
      <c r="AB39" s="361"/>
      <c r="AC39" s="346"/>
    </row>
    <row r="40" spans="1:29" ht="25.35" customHeight="1">
      <c r="A40" s="349">
        <v>24</v>
      </c>
      <c r="B40" s="214">
        <v>24</v>
      </c>
      <c r="C40" s="354" t="s">
        <v>491</v>
      </c>
      <c r="D40" s="353">
        <v>101</v>
      </c>
      <c r="E40" s="352">
        <v>154</v>
      </c>
      <c r="F40" s="356">
        <f>(D40-E40)/E40</f>
        <v>-0.34415584415584416</v>
      </c>
      <c r="G40" s="353">
        <v>16</v>
      </c>
      <c r="H40" s="352" t="s">
        <v>30</v>
      </c>
      <c r="I40" s="352" t="s">
        <v>30</v>
      </c>
      <c r="J40" s="352">
        <v>1</v>
      </c>
      <c r="K40" s="352">
        <v>14</v>
      </c>
      <c r="L40" s="353">
        <v>17490</v>
      </c>
      <c r="M40" s="353">
        <v>2835</v>
      </c>
      <c r="N40" s="351">
        <v>44603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46"/>
      <c r="X40" s="361"/>
      <c r="Y40" s="360"/>
      <c r="Z40" s="361"/>
    </row>
    <row r="41" spans="1:29" ht="25.35" customHeight="1">
      <c r="A41" s="349">
        <v>25</v>
      </c>
      <c r="B41" s="352" t="s">
        <v>30</v>
      </c>
      <c r="C41" s="354" t="s">
        <v>578</v>
      </c>
      <c r="D41" s="353">
        <v>97</v>
      </c>
      <c r="E41" s="352" t="s">
        <v>30</v>
      </c>
      <c r="F41" s="352" t="s">
        <v>30</v>
      </c>
      <c r="G41" s="353">
        <v>17</v>
      </c>
      <c r="H41" s="352">
        <v>2</v>
      </c>
      <c r="I41" s="352">
        <f>G41/H41</f>
        <v>8.5</v>
      </c>
      <c r="J41" s="352">
        <v>2</v>
      </c>
      <c r="K41" s="352" t="s">
        <v>30</v>
      </c>
      <c r="L41" s="353">
        <v>11130</v>
      </c>
      <c r="M41" s="353">
        <v>2146</v>
      </c>
      <c r="N41" s="351">
        <v>44673</v>
      </c>
      <c r="O41" s="350" t="s">
        <v>99</v>
      </c>
      <c r="P41" s="347"/>
      <c r="V41" s="347"/>
      <c r="W41" s="347"/>
      <c r="X41" s="346"/>
      <c r="Y41" s="346"/>
      <c r="AA41" s="346"/>
    </row>
    <row r="42" spans="1:29" ht="25.35" customHeight="1">
      <c r="A42" s="349">
        <v>26</v>
      </c>
      <c r="B42" s="349">
        <v>29</v>
      </c>
      <c r="C42" s="354" t="s">
        <v>603</v>
      </c>
      <c r="D42" s="353">
        <v>70</v>
      </c>
      <c r="E42" s="352">
        <v>43.11</v>
      </c>
      <c r="F42" s="356">
        <f>(D42-E42)/E42</f>
        <v>0.62375318951519376</v>
      </c>
      <c r="G42" s="353">
        <v>11</v>
      </c>
      <c r="H42" s="352">
        <v>2</v>
      </c>
      <c r="I42" s="352">
        <f>G42/H42</f>
        <v>5.5</v>
      </c>
      <c r="J42" s="352">
        <v>1</v>
      </c>
      <c r="K42" s="352">
        <v>3</v>
      </c>
      <c r="L42" s="353">
        <v>1450.2099999999998</v>
      </c>
      <c r="M42" s="353">
        <v>272</v>
      </c>
      <c r="N42" s="351">
        <v>44694</v>
      </c>
      <c r="O42" s="350" t="s">
        <v>604</v>
      </c>
      <c r="P42" s="78"/>
      <c r="Q42" s="359"/>
      <c r="R42" s="359"/>
      <c r="S42" s="335"/>
      <c r="T42" s="359"/>
      <c r="U42" s="346"/>
      <c r="V42" s="360"/>
      <c r="W42" s="360"/>
      <c r="X42" s="346"/>
      <c r="Y42" s="361"/>
      <c r="Z42" s="8"/>
      <c r="AA42" s="346"/>
      <c r="AB42" s="361"/>
      <c r="AC42" s="346"/>
    </row>
    <row r="43" spans="1:29" ht="25.35" customHeight="1">
      <c r="A43" s="349">
        <v>27</v>
      </c>
      <c r="B43" s="355" t="s">
        <v>30</v>
      </c>
      <c r="C43" s="354" t="s">
        <v>548</v>
      </c>
      <c r="D43" s="353">
        <v>55</v>
      </c>
      <c r="E43" s="352" t="s">
        <v>30</v>
      </c>
      <c r="F43" s="352" t="s">
        <v>30</v>
      </c>
      <c r="G43" s="353">
        <v>11</v>
      </c>
      <c r="H43" s="352">
        <v>2</v>
      </c>
      <c r="I43" s="352">
        <f>G43/H43</f>
        <v>5.5</v>
      </c>
      <c r="J43" s="352">
        <v>2</v>
      </c>
      <c r="K43" s="352" t="s">
        <v>30</v>
      </c>
      <c r="L43" s="353">
        <v>10814</v>
      </c>
      <c r="M43" s="353">
        <v>1656</v>
      </c>
      <c r="N43" s="351">
        <v>44652</v>
      </c>
      <c r="O43" s="350" t="s">
        <v>33</v>
      </c>
      <c r="P43" s="347"/>
      <c r="Q43" s="359"/>
      <c r="R43" s="359"/>
      <c r="S43" s="335"/>
      <c r="T43" s="359"/>
      <c r="U43" s="360"/>
      <c r="V43" s="360"/>
      <c r="W43" s="360"/>
      <c r="X43" s="346"/>
      <c r="Y43" s="361"/>
      <c r="Z43" s="8"/>
      <c r="AA43" s="346"/>
      <c r="AB43" s="361"/>
      <c r="AC43" s="346"/>
    </row>
    <row r="44" spans="1:29" ht="25.35" customHeight="1">
      <c r="A44" s="349">
        <v>28</v>
      </c>
      <c r="B44" s="352" t="s">
        <v>30</v>
      </c>
      <c r="C44" s="354" t="s">
        <v>587</v>
      </c>
      <c r="D44" s="353">
        <v>20</v>
      </c>
      <c r="E44" s="352" t="s">
        <v>30</v>
      </c>
      <c r="F44" s="352" t="s">
        <v>30</v>
      </c>
      <c r="G44" s="353">
        <v>4</v>
      </c>
      <c r="H44" s="352">
        <v>2</v>
      </c>
      <c r="I44" s="352">
        <f>G44/H44</f>
        <v>2</v>
      </c>
      <c r="J44" s="352">
        <v>2</v>
      </c>
      <c r="K44" s="352" t="s">
        <v>30</v>
      </c>
      <c r="L44" s="353">
        <v>4299</v>
      </c>
      <c r="M44" s="353">
        <v>695</v>
      </c>
      <c r="N44" s="351">
        <v>44680</v>
      </c>
      <c r="O44" s="350" t="s">
        <v>33</v>
      </c>
      <c r="P44" s="347"/>
      <c r="Q44" s="359"/>
      <c r="R44" s="359"/>
      <c r="S44" s="359"/>
      <c r="T44" s="359"/>
      <c r="U44" s="360"/>
      <c r="V44" s="360"/>
      <c r="W44" s="360"/>
      <c r="X44" s="346"/>
      <c r="Y44" s="361"/>
      <c r="Z44" s="361"/>
      <c r="AA44" s="8"/>
      <c r="AB44" s="346"/>
    </row>
    <row r="45" spans="1:29" ht="25.35" customHeight="1">
      <c r="A45" s="248"/>
      <c r="B45" s="248"/>
      <c r="C45" s="266" t="s">
        <v>292</v>
      </c>
      <c r="D45" s="348">
        <f>SUM(D35:D44)</f>
        <v>279037.73999999993</v>
      </c>
      <c r="E45" s="348">
        <v>201559.48999999993</v>
      </c>
      <c r="F45" s="108">
        <f t="shared" ref="F45" si="4">(D45-E45)/E45</f>
        <v>0.38439395733735993</v>
      </c>
      <c r="G45" s="348">
        <f t="shared" ref="G45" si="5">SUM(G35:G44)</f>
        <v>46749</v>
      </c>
      <c r="H45" s="348"/>
      <c r="I45" s="251"/>
      <c r="J45" s="250"/>
      <c r="K45" s="252"/>
      <c r="L45" s="253"/>
      <c r="M45" s="257"/>
      <c r="N45" s="254"/>
      <c r="O45" s="281"/>
      <c r="R45" s="347"/>
      <c r="U45" s="347"/>
      <c r="V45" s="347"/>
      <c r="W45" s="347"/>
    </row>
    <row r="46" spans="1:29" ht="23.1" customHeight="1">
      <c r="W46" s="33"/>
    </row>
    <row r="47" spans="1:29" ht="17.25" customHeight="1"/>
    <row r="58" spans="16:18">
      <c r="R58" s="347"/>
    </row>
    <row r="63" spans="16:18">
      <c r="P63" s="347"/>
    </row>
    <row r="67" spans="21:23" ht="12" customHeight="1"/>
    <row r="77" spans="21:23">
      <c r="U77" s="347"/>
      <c r="V77" s="347"/>
      <c r="W77" s="347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>
      <c r="A6" s="411"/>
      <c r="B6" s="411"/>
      <c r="C6" s="414"/>
      <c r="D6" s="237" t="s">
        <v>459</v>
      </c>
      <c r="E6" s="237" t="s">
        <v>448</v>
      </c>
      <c r="F6" s="414"/>
      <c r="G6" s="414" t="s">
        <v>459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24"/>
      <c r="E9" s="324"/>
      <c r="F9" s="413" t="s">
        <v>15</v>
      </c>
      <c r="G9" s="324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>
      <c r="A10" s="411"/>
      <c r="B10" s="411"/>
      <c r="C10" s="414"/>
      <c r="D10" s="325" t="s">
        <v>460</v>
      </c>
      <c r="E10" s="325" t="s">
        <v>449</v>
      </c>
      <c r="F10" s="414"/>
      <c r="G10" s="325" t="s">
        <v>460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25" t="s">
        <v>14</v>
      </c>
      <c r="E11" s="237" t="s">
        <v>14</v>
      </c>
      <c r="F11" s="414"/>
      <c r="G11" s="325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26"/>
      <c r="E12" s="238" t="s">
        <v>2</v>
      </c>
      <c r="F12" s="415"/>
      <c r="G12" s="326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>
      <c r="A6" s="411"/>
      <c r="B6" s="411"/>
      <c r="C6" s="414"/>
      <c r="D6" s="237" t="s">
        <v>448</v>
      </c>
      <c r="E6" s="237" t="s">
        <v>436</v>
      </c>
      <c r="F6" s="414"/>
      <c r="G6" s="414" t="s">
        <v>448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21"/>
      <c r="E9" s="321"/>
      <c r="F9" s="413" t="s">
        <v>15</v>
      </c>
      <c r="G9" s="321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>
      <c r="A10" s="411"/>
      <c r="B10" s="411"/>
      <c r="C10" s="414"/>
      <c r="D10" s="322" t="s">
        <v>449</v>
      </c>
      <c r="E10" s="322" t="s">
        <v>437</v>
      </c>
      <c r="F10" s="414"/>
      <c r="G10" s="322" t="s">
        <v>449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22" t="s">
        <v>14</v>
      </c>
      <c r="E11" s="237" t="s">
        <v>14</v>
      </c>
      <c r="F11" s="414"/>
      <c r="G11" s="322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23"/>
      <c r="E12" s="238" t="s">
        <v>2</v>
      </c>
      <c r="F12" s="415"/>
      <c r="G12" s="323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 ht="19.5">
      <c r="A6" s="411"/>
      <c r="B6" s="411"/>
      <c r="C6" s="414"/>
      <c r="D6" s="237" t="s">
        <v>436</v>
      </c>
      <c r="E6" s="237" t="s">
        <v>434</v>
      </c>
      <c r="F6" s="414"/>
      <c r="G6" s="414" t="s">
        <v>436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18"/>
      <c r="E9" s="318"/>
      <c r="F9" s="413" t="s">
        <v>15</v>
      </c>
      <c r="G9" s="318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19" t="s">
        <v>437</v>
      </c>
      <c r="E10" s="319" t="s">
        <v>435</v>
      </c>
      <c r="F10" s="414"/>
      <c r="G10" s="319" t="s">
        <v>437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19" t="s">
        <v>14</v>
      </c>
      <c r="E11" s="237" t="s">
        <v>14</v>
      </c>
      <c r="F11" s="414"/>
      <c r="G11" s="319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20"/>
      <c r="E12" s="238" t="s">
        <v>2</v>
      </c>
      <c r="F12" s="415"/>
      <c r="G12" s="320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 ht="19.5">
      <c r="A6" s="411"/>
      <c r="B6" s="411"/>
      <c r="C6" s="414"/>
      <c r="D6" s="237" t="s">
        <v>434</v>
      </c>
      <c r="E6" s="237" t="s">
        <v>421</v>
      </c>
      <c r="F6" s="414"/>
      <c r="G6" s="414" t="s">
        <v>434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15"/>
      <c r="E9" s="315"/>
      <c r="F9" s="413" t="s">
        <v>15</v>
      </c>
      <c r="G9" s="315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16" t="s">
        <v>435</v>
      </c>
      <c r="E10" s="316" t="s">
        <v>422</v>
      </c>
      <c r="F10" s="414"/>
      <c r="G10" s="316" t="s">
        <v>435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16" t="s">
        <v>14</v>
      </c>
      <c r="E11" s="237" t="s">
        <v>14</v>
      </c>
      <c r="F11" s="414"/>
      <c r="G11" s="316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17"/>
      <c r="E12" s="238" t="s">
        <v>2</v>
      </c>
      <c r="F12" s="415"/>
      <c r="G12" s="317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>
      <c r="A6" s="411"/>
      <c r="B6" s="411"/>
      <c r="C6" s="414"/>
      <c r="D6" s="237" t="s">
        <v>421</v>
      </c>
      <c r="E6" s="237" t="s">
        <v>407</v>
      </c>
      <c r="F6" s="414"/>
      <c r="G6" s="414" t="s">
        <v>421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12"/>
      <c r="E9" s="312"/>
      <c r="F9" s="413" t="s">
        <v>15</v>
      </c>
      <c r="G9" s="312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13" t="s">
        <v>422</v>
      </c>
      <c r="E10" s="313" t="s">
        <v>408</v>
      </c>
      <c r="F10" s="414"/>
      <c r="G10" s="313" t="s">
        <v>422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13" t="s">
        <v>14</v>
      </c>
      <c r="E11" s="237" t="s">
        <v>14</v>
      </c>
      <c r="F11" s="414"/>
      <c r="G11" s="313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14"/>
      <c r="E12" s="238" t="s">
        <v>2</v>
      </c>
      <c r="F12" s="415"/>
      <c r="G12" s="314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>
      <c r="A6" s="411"/>
      <c r="B6" s="411"/>
      <c r="C6" s="414"/>
      <c r="D6" s="237" t="s">
        <v>407</v>
      </c>
      <c r="E6" s="237" t="s">
        <v>398</v>
      </c>
      <c r="F6" s="414"/>
      <c r="G6" s="414" t="s">
        <v>407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09"/>
      <c r="E9" s="309"/>
      <c r="F9" s="413" t="s">
        <v>15</v>
      </c>
      <c r="G9" s="309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10" t="s">
        <v>408</v>
      </c>
      <c r="E10" s="310" t="s">
        <v>399</v>
      </c>
      <c r="F10" s="414"/>
      <c r="G10" s="310" t="s">
        <v>408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10" t="s">
        <v>14</v>
      </c>
      <c r="E11" s="237" t="s">
        <v>14</v>
      </c>
      <c r="F11" s="414"/>
      <c r="G11" s="310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11"/>
      <c r="E12" s="238" t="s">
        <v>2</v>
      </c>
      <c r="F12" s="415"/>
      <c r="G12" s="311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>
      <c r="A6" s="411"/>
      <c r="B6" s="411"/>
      <c r="C6" s="414"/>
      <c r="D6" s="237" t="s">
        <v>398</v>
      </c>
      <c r="E6" s="237" t="s">
        <v>382</v>
      </c>
      <c r="F6" s="414"/>
      <c r="G6" s="414" t="s">
        <v>398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06"/>
      <c r="E9" s="306"/>
      <c r="F9" s="413" t="s">
        <v>15</v>
      </c>
      <c r="G9" s="306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07" t="s">
        <v>399</v>
      </c>
      <c r="E10" s="307" t="s">
        <v>383</v>
      </c>
      <c r="F10" s="414"/>
      <c r="G10" s="307" t="s">
        <v>399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07" t="s">
        <v>14</v>
      </c>
      <c r="E11" s="237" t="s">
        <v>14</v>
      </c>
      <c r="F11" s="414"/>
      <c r="G11" s="307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08"/>
      <c r="E12" s="238" t="s">
        <v>2</v>
      </c>
      <c r="F12" s="415"/>
      <c r="G12" s="308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 ht="19.5">
      <c r="A6" s="411"/>
      <c r="B6" s="411"/>
      <c r="C6" s="414"/>
      <c r="D6" s="237" t="s">
        <v>382</v>
      </c>
      <c r="E6" s="237" t="s">
        <v>378</v>
      </c>
      <c r="F6" s="414"/>
      <c r="G6" s="414" t="s">
        <v>382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03"/>
      <c r="E9" s="303"/>
      <c r="F9" s="413" t="s">
        <v>15</v>
      </c>
      <c r="G9" s="303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04" t="s">
        <v>383</v>
      </c>
      <c r="E10" s="304" t="s">
        <v>379</v>
      </c>
      <c r="F10" s="414"/>
      <c r="G10" s="304" t="s">
        <v>383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04" t="s">
        <v>14</v>
      </c>
      <c r="E11" s="237" t="s">
        <v>14</v>
      </c>
      <c r="F11" s="414"/>
      <c r="G11" s="304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05"/>
      <c r="E12" s="238" t="s">
        <v>2</v>
      </c>
      <c r="F12" s="415"/>
      <c r="G12" s="305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 ht="19.5">
      <c r="A6" s="411"/>
      <c r="B6" s="411"/>
      <c r="C6" s="414"/>
      <c r="D6" s="237" t="s">
        <v>378</v>
      </c>
      <c r="E6" s="237" t="s">
        <v>371</v>
      </c>
      <c r="F6" s="414"/>
      <c r="G6" s="414" t="s">
        <v>378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300"/>
      <c r="E9" s="300"/>
      <c r="F9" s="413" t="s">
        <v>15</v>
      </c>
      <c r="G9" s="300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301" t="s">
        <v>379</v>
      </c>
      <c r="E10" s="301" t="s">
        <v>372</v>
      </c>
      <c r="F10" s="414"/>
      <c r="G10" s="301" t="s">
        <v>379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301" t="s">
        <v>14</v>
      </c>
      <c r="E11" s="237" t="s">
        <v>14</v>
      </c>
      <c r="F11" s="414"/>
      <c r="G11" s="301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302"/>
      <c r="E12" s="238" t="s">
        <v>2</v>
      </c>
      <c r="F12" s="415"/>
      <c r="G12" s="302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8">
      <c r="A6" s="411"/>
      <c r="B6" s="411"/>
      <c r="C6" s="414"/>
      <c r="D6" s="237" t="s">
        <v>371</v>
      </c>
      <c r="E6" s="237" t="s">
        <v>352</v>
      </c>
      <c r="F6" s="414"/>
      <c r="G6" s="414" t="s">
        <v>371</v>
      </c>
      <c r="H6" s="414"/>
      <c r="I6" s="414"/>
      <c r="J6" s="414"/>
      <c r="K6" s="414"/>
      <c r="L6" s="414"/>
      <c r="M6" s="414"/>
      <c r="N6" s="414"/>
      <c r="O6" s="414"/>
    </row>
    <row r="7" spans="1:28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8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8" ht="15" customHeight="1">
      <c r="A9" s="410"/>
      <c r="B9" s="410"/>
      <c r="C9" s="413" t="s">
        <v>13</v>
      </c>
      <c r="D9" s="260"/>
      <c r="E9" s="260"/>
      <c r="F9" s="413" t="s">
        <v>15</v>
      </c>
      <c r="G9" s="260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8" ht="19.5">
      <c r="A10" s="411"/>
      <c r="B10" s="411"/>
      <c r="C10" s="414"/>
      <c r="D10" s="261" t="s">
        <v>372</v>
      </c>
      <c r="E10" s="261" t="s">
        <v>353</v>
      </c>
      <c r="F10" s="414"/>
      <c r="G10" s="261" t="s">
        <v>372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8">
      <c r="A11" s="411"/>
      <c r="B11" s="411"/>
      <c r="C11" s="414"/>
      <c r="D11" s="261" t="s">
        <v>14</v>
      </c>
      <c r="E11" s="237" t="s">
        <v>14</v>
      </c>
      <c r="F11" s="414"/>
      <c r="G11" s="261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79"/>
      <c r="T11" s="279"/>
      <c r="U11" s="278"/>
    </row>
    <row r="12" spans="1:28" ht="15.6" customHeight="1" thickBot="1">
      <c r="A12" s="411"/>
      <c r="B12" s="412"/>
      <c r="C12" s="415"/>
      <c r="D12" s="262"/>
      <c r="E12" s="238" t="s">
        <v>2</v>
      </c>
      <c r="F12" s="415"/>
      <c r="G12" s="262" t="s">
        <v>17</v>
      </c>
      <c r="H12" s="263"/>
      <c r="I12" s="415"/>
      <c r="J12" s="263"/>
      <c r="K12" s="263"/>
      <c r="L12" s="263"/>
      <c r="M12" s="263"/>
      <c r="N12" s="263"/>
      <c r="O12" s="415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2"/>
  <sheetViews>
    <sheetView topLeftCell="A16" zoomScale="60" zoomScaleNormal="60" workbookViewId="0">
      <selection activeCell="A44" sqref="A44:XFD44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6.7109375" style="345" customWidth="1"/>
    <col min="18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615</v>
      </c>
      <c r="F1" s="235"/>
      <c r="G1" s="235"/>
      <c r="H1" s="235"/>
      <c r="I1" s="235"/>
    </row>
    <row r="2" spans="1:29" ht="19.5" customHeight="1">
      <c r="E2" s="235" t="s">
        <v>616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613</v>
      </c>
      <c r="E6" s="237" t="s">
        <v>606</v>
      </c>
      <c r="F6" s="414"/>
      <c r="G6" s="414" t="s">
        <v>606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401"/>
      <c r="E9" s="401"/>
      <c r="F9" s="413" t="s">
        <v>15</v>
      </c>
      <c r="G9" s="401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6"/>
      <c r="Z9" s="347"/>
    </row>
    <row r="10" spans="1:29">
      <c r="A10" s="411"/>
      <c r="B10" s="411"/>
      <c r="C10" s="414"/>
      <c r="D10" s="237" t="s">
        <v>614</v>
      </c>
      <c r="E10" s="237" t="s">
        <v>607</v>
      </c>
      <c r="F10" s="414"/>
      <c r="G10" s="237" t="s">
        <v>607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6"/>
      <c r="Z10" s="347"/>
    </row>
    <row r="11" spans="1:29">
      <c r="A11" s="411"/>
      <c r="B11" s="411"/>
      <c r="C11" s="414"/>
      <c r="D11" s="402" t="s">
        <v>14</v>
      </c>
      <c r="E11" s="237" t="s">
        <v>14</v>
      </c>
      <c r="F11" s="414"/>
      <c r="G11" s="402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1"/>
      <c r="B12" s="412"/>
      <c r="C12" s="415"/>
      <c r="D12" s="403"/>
      <c r="E12" s="238" t="s">
        <v>2</v>
      </c>
      <c r="F12" s="415"/>
      <c r="G12" s="403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589</v>
      </c>
      <c r="D13" s="353">
        <v>57462.76</v>
      </c>
      <c r="E13" s="352">
        <v>75833.7</v>
      </c>
      <c r="F13" s="356">
        <f>(D13-E13)/E13</f>
        <v>-0.24225298251305152</v>
      </c>
      <c r="G13" s="353">
        <v>8714</v>
      </c>
      <c r="H13" s="352">
        <v>388</v>
      </c>
      <c r="I13" s="352">
        <f>G13/H13</f>
        <v>22.458762886597938</v>
      </c>
      <c r="J13" s="352">
        <v>23</v>
      </c>
      <c r="K13" s="352">
        <v>3</v>
      </c>
      <c r="L13" s="353">
        <v>344030</v>
      </c>
      <c r="M13" s="353">
        <v>47265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 t="s">
        <v>67</v>
      </c>
      <c r="C14" s="354" t="s">
        <v>610</v>
      </c>
      <c r="D14" s="353">
        <v>22502</v>
      </c>
      <c r="E14" s="352" t="s">
        <v>30</v>
      </c>
      <c r="F14" s="352" t="s">
        <v>30</v>
      </c>
      <c r="G14" s="353">
        <v>4128</v>
      </c>
      <c r="H14" s="352" t="s">
        <v>30</v>
      </c>
      <c r="I14" s="352" t="s">
        <v>30</v>
      </c>
      <c r="J14" s="352">
        <v>16</v>
      </c>
      <c r="K14" s="352">
        <v>1</v>
      </c>
      <c r="L14" s="353">
        <v>22502</v>
      </c>
      <c r="M14" s="353">
        <v>4128</v>
      </c>
      <c r="N14" s="351">
        <v>44701</v>
      </c>
      <c r="O14" s="350" t="s">
        <v>31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547</v>
      </c>
      <c r="D15" s="353">
        <v>18280.39</v>
      </c>
      <c r="E15" s="352">
        <v>20221.689999999999</v>
      </c>
      <c r="F15" s="356">
        <f t="shared" ref="F15:F20" si="0">(D15-E15)/E15</f>
        <v>-9.6000878264872982E-2</v>
      </c>
      <c r="G15" s="353">
        <v>3644</v>
      </c>
      <c r="H15" s="352">
        <v>186</v>
      </c>
      <c r="I15" s="352">
        <f>G15/H15</f>
        <v>19.591397849462364</v>
      </c>
      <c r="J15" s="352">
        <v>12</v>
      </c>
      <c r="K15" s="352">
        <v>8</v>
      </c>
      <c r="L15" s="353">
        <v>359637</v>
      </c>
      <c r="M15" s="353">
        <v>69717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16422</v>
      </c>
      <c r="E16" s="352">
        <v>12952</v>
      </c>
      <c r="F16" s="356">
        <f t="shared" si="0"/>
        <v>0.2679122915379864</v>
      </c>
      <c r="G16" s="353">
        <v>2812</v>
      </c>
      <c r="H16" s="352" t="s">
        <v>30</v>
      </c>
      <c r="I16" s="352" t="s">
        <v>30</v>
      </c>
      <c r="J16" s="352">
        <v>11</v>
      </c>
      <c r="K16" s="352">
        <v>5</v>
      </c>
      <c r="L16" s="353">
        <v>93894</v>
      </c>
      <c r="M16" s="353">
        <v>14079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3</v>
      </c>
      <c r="C17" s="354" t="s">
        <v>601</v>
      </c>
      <c r="D17" s="353">
        <v>14068</v>
      </c>
      <c r="E17" s="352">
        <v>16398</v>
      </c>
      <c r="F17" s="356">
        <f t="shared" si="0"/>
        <v>-0.1420904988413221</v>
      </c>
      <c r="G17" s="353">
        <v>3125</v>
      </c>
      <c r="H17" s="352" t="s">
        <v>30</v>
      </c>
      <c r="I17" s="352" t="s">
        <v>30</v>
      </c>
      <c r="J17" s="352">
        <v>21</v>
      </c>
      <c r="K17" s="352">
        <v>2</v>
      </c>
      <c r="L17" s="353">
        <v>31597</v>
      </c>
      <c r="M17" s="353">
        <v>6772</v>
      </c>
      <c r="N17" s="351">
        <v>44694</v>
      </c>
      <c r="O17" s="350" t="s">
        <v>31</v>
      </c>
      <c r="P17" s="347"/>
      <c r="Q17" s="359"/>
      <c r="R17" s="359"/>
      <c r="S17" s="335"/>
      <c r="T17" s="346"/>
      <c r="U17" s="346"/>
      <c r="V17" s="346"/>
      <c r="W17" s="346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5</v>
      </c>
      <c r="C18" s="354" t="s">
        <v>566</v>
      </c>
      <c r="D18" s="353">
        <v>10012.57</v>
      </c>
      <c r="E18" s="352">
        <v>11829.9</v>
      </c>
      <c r="F18" s="356">
        <f t="shared" si="0"/>
        <v>-0.15362175504442133</v>
      </c>
      <c r="G18" s="353">
        <v>1820</v>
      </c>
      <c r="H18" s="352">
        <v>93</v>
      </c>
      <c r="I18" s="352">
        <f>G18/H18</f>
        <v>19.56989247311828</v>
      </c>
      <c r="J18" s="352">
        <v>8</v>
      </c>
      <c r="K18" s="352">
        <v>6</v>
      </c>
      <c r="L18" s="353">
        <v>299360.25</v>
      </c>
      <c r="M18" s="353">
        <v>41965</v>
      </c>
      <c r="N18" s="351">
        <v>44666</v>
      </c>
      <c r="O18" s="350" t="s">
        <v>34</v>
      </c>
      <c r="P18" s="347"/>
      <c r="Q18" s="359"/>
      <c r="R18" s="359"/>
      <c r="S18" s="335"/>
      <c r="T18" s="361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49">
        <v>8</v>
      </c>
      <c r="C19" s="354" t="s">
        <v>550</v>
      </c>
      <c r="D19" s="353">
        <v>9761.9599999999991</v>
      </c>
      <c r="E19" s="352">
        <v>8409.17</v>
      </c>
      <c r="F19" s="356">
        <f t="shared" si="0"/>
        <v>0.16087081126912633</v>
      </c>
      <c r="G19" s="353">
        <v>1826</v>
      </c>
      <c r="H19" s="352">
        <v>62</v>
      </c>
      <c r="I19" s="352">
        <f>G19/H19</f>
        <v>29.451612903225808</v>
      </c>
      <c r="J19" s="352">
        <v>6</v>
      </c>
      <c r="K19" s="352">
        <v>7</v>
      </c>
      <c r="L19" s="353">
        <v>173524</v>
      </c>
      <c r="M19" s="353">
        <v>25474</v>
      </c>
      <c r="N19" s="351">
        <v>44659</v>
      </c>
      <c r="O19" s="350" t="s">
        <v>113</v>
      </c>
      <c r="P19" s="347"/>
      <c r="Q19" s="359"/>
      <c r="R19" s="359"/>
      <c r="S19" s="335"/>
      <c r="T19" s="359"/>
      <c r="U19" s="346"/>
      <c r="V19" s="360"/>
      <c r="W19" s="360"/>
      <c r="X19" s="8"/>
      <c r="Y19" s="346"/>
      <c r="Z19" s="346"/>
      <c r="AA19" s="361"/>
      <c r="AB19" s="346"/>
      <c r="AC19" s="361"/>
    </row>
    <row r="20" spans="1:29" ht="25.35" customHeight="1">
      <c r="A20" s="349">
        <v>8</v>
      </c>
      <c r="B20" s="349">
        <v>7</v>
      </c>
      <c r="C20" s="354" t="s">
        <v>530</v>
      </c>
      <c r="D20" s="353">
        <v>9005.61</v>
      </c>
      <c r="E20" s="352">
        <v>8546.41</v>
      </c>
      <c r="F20" s="356">
        <f t="shared" si="0"/>
        <v>5.3730162723295595E-2</v>
      </c>
      <c r="G20" s="353">
        <v>1838</v>
      </c>
      <c r="H20" s="352">
        <v>72</v>
      </c>
      <c r="I20" s="352">
        <f>G20/H20</f>
        <v>25.527777777777779</v>
      </c>
      <c r="J20" s="352">
        <v>7</v>
      </c>
      <c r="K20" s="352">
        <v>10</v>
      </c>
      <c r="L20" s="353">
        <v>173340</v>
      </c>
      <c r="M20" s="353">
        <v>34647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46"/>
      <c r="V20" s="360"/>
      <c r="W20" s="360"/>
      <c r="X20" s="8"/>
      <c r="Y20" s="346"/>
      <c r="Z20" s="346"/>
      <c r="AA20" s="361"/>
      <c r="AB20" s="346"/>
      <c r="AC20" s="361"/>
    </row>
    <row r="21" spans="1:29" ht="25.35" customHeight="1">
      <c r="A21" s="349">
        <v>9</v>
      </c>
      <c r="B21" s="120" t="s">
        <v>40</v>
      </c>
      <c r="C21" s="289" t="s">
        <v>612</v>
      </c>
      <c r="D21" s="353">
        <v>8589.2900000000009</v>
      </c>
      <c r="E21" s="352" t="s">
        <v>30</v>
      </c>
      <c r="F21" s="352" t="s">
        <v>30</v>
      </c>
      <c r="G21" s="353">
        <v>1161</v>
      </c>
      <c r="H21" s="352">
        <v>30</v>
      </c>
      <c r="I21" s="352">
        <f>G21/H21</f>
        <v>38.700000000000003</v>
      </c>
      <c r="J21" s="352">
        <v>10</v>
      </c>
      <c r="K21" s="352">
        <v>0</v>
      </c>
      <c r="L21" s="353">
        <v>8589</v>
      </c>
      <c r="M21" s="353">
        <v>1161</v>
      </c>
      <c r="N21" s="351" t="s">
        <v>190</v>
      </c>
      <c r="O21" s="350" t="s">
        <v>113</v>
      </c>
      <c r="P21" s="347"/>
      <c r="Q21" s="359"/>
      <c r="R21" s="359"/>
      <c r="S21" s="335"/>
      <c r="T21" s="359"/>
      <c r="U21" s="346"/>
      <c r="V21" s="360"/>
      <c r="W21" s="360"/>
      <c r="X21" s="346"/>
      <c r="Y21" s="8"/>
      <c r="Z21" s="361"/>
      <c r="AA21" s="346"/>
      <c r="AB21" s="361"/>
      <c r="AC21" s="346"/>
    </row>
    <row r="22" spans="1:29" ht="25.35" customHeight="1">
      <c r="A22" s="349">
        <v>10</v>
      </c>
      <c r="B22" s="349">
        <v>9</v>
      </c>
      <c r="C22" s="354" t="s">
        <v>522</v>
      </c>
      <c r="D22" s="353">
        <v>8024.68</v>
      </c>
      <c r="E22" s="352">
        <v>7591.43</v>
      </c>
      <c r="F22" s="356">
        <f>(D22-E22)/E22</f>
        <v>5.7070933934713221E-2</v>
      </c>
      <c r="G22" s="353">
        <v>1593</v>
      </c>
      <c r="H22" s="352">
        <v>82</v>
      </c>
      <c r="I22" s="352">
        <f>G22/H22</f>
        <v>19.426829268292682</v>
      </c>
      <c r="J22" s="352">
        <v>7</v>
      </c>
      <c r="K22" s="352">
        <v>11</v>
      </c>
      <c r="L22" s="353">
        <v>263681</v>
      </c>
      <c r="M22" s="353">
        <v>52813</v>
      </c>
      <c r="N22" s="351">
        <v>44631</v>
      </c>
      <c r="O22" s="350" t="s">
        <v>32</v>
      </c>
      <c r="P22" s="347"/>
      <c r="Q22" s="359"/>
      <c r="R22" s="359"/>
      <c r="S22" s="359"/>
      <c r="U22" s="347"/>
      <c r="V22" s="346"/>
      <c r="W22" s="8"/>
      <c r="X22" s="8"/>
      <c r="Y22" s="8"/>
      <c r="Z22" s="346"/>
      <c r="AA22" s="347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174129.25999999998</v>
      </c>
      <c r="E23" s="348">
        <v>177694.41000000003</v>
      </c>
      <c r="F23" s="108">
        <f>(D23-E23)/E23</f>
        <v>-2.0063377345410312E-2</v>
      </c>
      <c r="G23" s="348">
        <f t="shared" ref="G23" si="1">SUM(G13:G22)</f>
        <v>30661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549</v>
      </c>
      <c r="D25" s="353">
        <v>5761.08</v>
      </c>
      <c r="E25" s="352">
        <v>6605.32</v>
      </c>
      <c r="F25" s="356">
        <f>(D25-E25)/E25</f>
        <v>-0.12781212719444324</v>
      </c>
      <c r="G25" s="353">
        <v>1530</v>
      </c>
      <c r="H25" s="352">
        <v>73</v>
      </c>
      <c r="I25" s="352">
        <f>G25/H25</f>
        <v>20.958904109589042</v>
      </c>
      <c r="J25" s="352">
        <v>11</v>
      </c>
      <c r="K25" s="352">
        <v>7</v>
      </c>
      <c r="L25" s="353">
        <v>139946.72</v>
      </c>
      <c r="M25" s="353">
        <v>33331</v>
      </c>
      <c r="N25" s="351">
        <v>44659</v>
      </c>
      <c r="O25" s="350" t="s">
        <v>27</v>
      </c>
      <c r="P25" s="347"/>
      <c r="Q25" s="359"/>
      <c r="R25" s="359"/>
      <c r="S25" s="335"/>
      <c r="T25" s="361"/>
      <c r="U25" s="346"/>
      <c r="V25" s="360"/>
      <c r="W25" s="360"/>
      <c r="X25" s="8"/>
      <c r="Y25" s="346"/>
      <c r="Z25" s="346"/>
      <c r="AA25" s="361"/>
      <c r="AB25" s="361"/>
      <c r="AC25" s="346"/>
    </row>
    <row r="26" spans="1:29" ht="25.35" customHeight="1">
      <c r="A26" s="349">
        <v>12</v>
      </c>
      <c r="B26" s="349">
        <v>10</v>
      </c>
      <c r="C26" s="354" t="s">
        <v>584</v>
      </c>
      <c r="D26" s="353">
        <v>5574</v>
      </c>
      <c r="E26" s="352">
        <v>6743</v>
      </c>
      <c r="F26" s="356">
        <f>(D26-E26)/E26</f>
        <v>-0.17336497108112117</v>
      </c>
      <c r="G26" s="353">
        <v>1165</v>
      </c>
      <c r="H26" s="352" t="s">
        <v>30</v>
      </c>
      <c r="I26" s="352" t="s">
        <v>30</v>
      </c>
      <c r="J26" s="352">
        <v>12</v>
      </c>
      <c r="K26" s="352">
        <v>4</v>
      </c>
      <c r="L26" s="353">
        <v>37129</v>
      </c>
      <c r="M26" s="353">
        <v>7778</v>
      </c>
      <c r="N26" s="351">
        <v>44680</v>
      </c>
      <c r="O26" s="350" t="s">
        <v>31</v>
      </c>
      <c r="P26" s="347"/>
      <c r="Q26" s="359"/>
      <c r="R26" s="359"/>
      <c r="S26" s="335"/>
      <c r="T26" s="359"/>
      <c r="U26" s="346"/>
      <c r="V26" s="360"/>
      <c r="W26" s="360"/>
      <c r="X26" s="8"/>
      <c r="Y26" s="346"/>
      <c r="Z26" s="346"/>
      <c r="AA26" s="361"/>
      <c r="AB26" s="361"/>
      <c r="AC26" s="346"/>
    </row>
    <row r="27" spans="1:29" ht="25.35" customHeight="1">
      <c r="A27" s="349">
        <v>13</v>
      </c>
      <c r="B27" s="362">
        <v>6</v>
      </c>
      <c r="C27" s="354" t="s">
        <v>596</v>
      </c>
      <c r="D27" s="353">
        <v>5348.24</v>
      </c>
      <c r="E27" s="352">
        <v>9169.11</v>
      </c>
      <c r="F27" s="356">
        <f>(D27-E27)/E27</f>
        <v>-0.41671110936612177</v>
      </c>
      <c r="G27" s="353">
        <v>988</v>
      </c>
      <c r="H27" s="352">
        <v>61</v>
      </c>
      <c r="I27" s="352">
        <f t="shared" ref="I27:I34" si="2">G27/H27</f>
        <v>16.196721311475411</v>
      </c>
      <c r="J27" s="352">
        <v>12</v>
      </c>
      <c r="K27" s="352">
        <v>2</v>
      </c>
      <c r="L27" s="353">
        <v>14780.84</v>
      </c>
      <c r="M27" s="353">
        <v>2528</v>
      </c>
      <c r="N27" s="351">
        <v>44694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360"/>
      <c r="Y27" s="361"/>
      <c r="Z27" s="361"/>
      <c r="AA27" s="346"/>
    </row>
    <row r="28" spans="1:29" ht="25.35" customHeight="1">
      <c r="A28" s="349">
        <v>14</v>
      </c>
      <c r="B28" s="349">
        <v>12</v>
      </c>
      <c r="C28" s="354" t="s">
        <v>586</v>
      </c>
      <c r="D28" s="353">
        <v>2599.6</v>
      </c>
      <c r="E28" s="352">
        <v>2680.06</v>
      </c>
      <c r="F28" s="356">
        <f>(D28-E28)/E28</f>
        <v>-3.0021715931732886E-2</v>
      </c>
      <c r="G28" s="353">
        <v>473</v>
      </c>
      <c r="H28" s="352">
        <v>14</v>
      </c>
      <c r="I28" s="352">
        <f t="shared" si="2"/>
        <v>33.785714285714285</v>
      </c>
      <c r="J28" s="352">
        <v>3</v>
      </c>
      <c r="K28" s="352">
        <v>4</v>
      </c>
      <c r="L28" s="353">
        <v>19176.38</v>
      </c>
      <c r="M28" s="353">
        <v>3249</v>
      </c>
      <c r="N28" s="351">
        <v>44680</v>
      </c>
      <c r="O28" s="350" t="s">
        <v>43</v>
      </c>
      <c r="P28" s="347"/>
      <c r="Q28" s="359"/>
      <c r="R28" s="359"/>
      <c r="S28" s="335"/>
      <c r="T28" s="359"/>
      <c r="U28" s="346"/>
      <c r="V28" s="360"/>
      <c r="W28" s="360"/>
      <c r="X28" s="8"/>
      <c r="Y28" s="346"/>
      <c r="Z28" s="346"/>
      <c r="AA28" s="361"/>
      <c r="AB28" s="346"/>
      <c r="AC28" s="361"/>
    </row>
    <row r="29" spans="1:29" ht="25.35" customHeight="1">
      <c r="A29" s="349">
        <v>15</v>
      </c>
      <c r="B29" s="349" t="s">
        <v>67</v>
      </c>
      <c r="C29" s="354" t="s">
        <v>611</v>
      </c>
      <c r="D29" s="353">
        <v>2154.2800000000002</v>
      </c>
      <c r="E29" s="352" t="s">
        <v>30</v>
      </c>
      <c r="F29" s="352" t="s">
        <v>30</v>
      </c>
      <c r="G29" s="353">
        <v>391</v>
      </c>
      <c r="H29" s="352">
        <v>55</v>
      </c>
      <c r="I29" s="352">
        <f t="shared" si="2"/>
        <v>7.1090909090909093</v>
      </c>
      <c r="J29" s="352">
        <v>12</v>
      </c>
      <c r="K29" s="352">
        <v>1</v>
      </c>
      <c r="L29" s="353">
        <v>2154.2800000000002</v>
      </c>
      <c r="M29" s="353">
        <v>391</v>
      </c>
      <c r="N29" s="351">
        <v>44701</v>
      </c>
      <c r="O29" s="350" t="s">
        <v>56</v>
      </c>
      <c r="P29" s="347"/>
      <c r="Q29" s="359"/>
      <c r="R29" s="359"/>
      <c r="S29" s="335"/>
      <c r="T29" s="359"/>
      <c r="U29" s="346"/>
      <c r="V29" s="360"/>
      <c r="W29" s="360"/>
      <c r="X29" s="360"/>
      <c r="Y29" s="346"/>
      <c r="Z29" s="346"/>
      <c r="AA29" s="361"/>
      <c r="AB29" s="346"/>
      <c r="AC29" s="361"/>
    </row>
    <row r="30" spans="1:29" ht="25.35" customHeight="1">
      <c r="A30" s="349">
        <v>16</v>
      </c>
      <c r="B30" s="349">
        <v>13</v>
      </c>
      <c r="C30" s="354" t="s">
        <v>565</v>
      </c>
      <c r="D30" s="353">
        <v>1622.8</v>
      </c>
      <c r="E30" s="352">
        <v>2315.36</v>
      </c>
      <c r="F30" s="356">
        <f>(D30-E30)/E30</f>
        <v>-0.2991154723239583</v>
      </c>
      <c r="G30" s="353">
        <v>292</v>
      </c>
      <c r="H30" s="352">
        <v>14</v>
      </c>
      <c r="I30" s="352">
        <f t="shared" si="2"/>
        <v>20.857142857142858</v>
      </c>
      <c r="J30" s="352">
        <v>2</v>
      </c>
      <c r="K30" s="352">
        <v>6</v>
      </c>
      <c r="L30" s="353">
        <v>67175</v>
      </c>
      <c r="M30" s="353">
        <v>10329</v>
      </c>
      <c r="N30" s="351">
        <v>44666</v>
      </c>
      <c r="O30" s="350" t="s">
        <v>52</v>
      </c>
      <c r="P30" s="347"/>
      <c r="Q30" s="359"/>
      <c r="R30" s="359"/>
      <c r="S30" s="335"/>
      <c r="T30" s="359"/>
      <c r="U30" s="346"/>
      <c r="V30" s="360"/>
      <c r="W30" s="360"/>
      <c r="X30" s="361"/>
      <c r="Y30" s="346"/>
      <c r="Z30" s="8"/>
      <c r="AA30" s="346"/>
      <c r="AB30" s="361"/>
      <c r="AC30" s="346"/>
    </row>
    <row r="31" spans="1:29" ht="25.35" customHeight="1">
      <c r="A31" s="349">
        <v>17</v>
      </c>
      <c r="B31" s="349">
        <v>16</v>
      </c>
      <c r="C31" s="354" t="s">
        <v>575</v>
      </c>
      <c r="D31" s="353">
        <v>1331.97</v>
      </c>
      <c r="E31" s="352">
        <v>1017.41</v>
      </c>
      <c r="F31" s="356">
        <f>(D31-E31)/E31</f>
        <v>0.30917722452108792</v>
      </c>
      <c r="G31" s="353">
        <v>294</v>
      </c>
      <c r="H31" s="352">
        <v>24</v>
      </c>
      <c r="I31" s="352">
        <f t="shared" si="2"/>
        <v>12.25</v>
      </c>
      <c r="J31" s="352">
        <v>5</v>
      </c>
      <c r="K31" s="352">
        <v>5</v>
      </c>
      <c r="L31" s="353">
        <v>34136.03</v>
      </c>
      <c r="M31" s="353">
        <v>7254</v>
      </c>
      <c r="N31" s="351">
        <v>44673</v>
      </c>
      <c r="O31" s="350" t="s">
        <v>265</v>
      </c>
      <c r="P31" s="347"/>
      <c r="Q31" s="359"/>
      <c r="R31" s="359"/>
      <c r="S31" s="335"/>
      <c r="T31" s="359"/>
      <c r="U31" s="346"/>
      <c r="V31" s="346"/>
      <c r="W31" s="346"/>
      <c r="X31" s="361"/>
      <c r="Y31" s="346"/>
      <c r="Z31" s="8"/>
      <c r="AA31" s="346"/>
      <c r="AB31" s="361"/>
      <c r="AC31" s="346"/>
    </row>
    <row r="32" spans="1:29" ht="25.35" customHeight="1">
      <c r="A32" s="349">
        <v>18</v>
      </c>
      <c r="B32" s="355" t="s">
        <v>30</v>
      </c>
      <c r="C32" s="289" t="s">
        <v>66</v>
      </c>
      <c r="D32" s="353">
        <v>570</v>
      </c>
      <c r="E32" s="352" t="s">
        <v>30</v>
      </c>
      <c r="F32" s="352" t="s">
        <v>30</v>
      </c>
      <c r="G32" s="353">
        <v>114</v>
      </c>
      <c r="H32" s="352">
        <v>1</v>
      </c>
      <c r="I32" s="352">
        <f t="shared" si="2"/>
        <v>114</v>
      </c>
      <c r="J32" s="352">
        <v>1</v>
      </c>
      <c r="K32" s="352" t="s">
        <v>30</v>
      </c>
      <c r="L32" s="353">
        <v>131779</v>
      </c>
      <c r="M32" s="353">
        <v>22816</v>
      </c>
      <c r="N32" s="351">
        <v>43868</v>
      </c>
      <c r="O32" s="350" t="s">
        <v>33</v>
      </c>
      <c r="P32" s="347"/>
      <c r="Q32" s="359"/>
      <c r="R32" s="359"/>
      <c r="S32" s="335"/>
      <c r="T32" s="359"/>
      <c r="U32" s="346"/>
      <c r="V32" s="360"/>
      <c r="W32" s="360"/>
      <c r="X32" s="346"/>
      <c r="Y32" s="8"/>
      <c r="Z32" s="361"/>
      <c r="AA32" s="346"/>
      <c r="AB32" s="361"/>
      <c r="AC32" s="346"/>
    </row>
    <row r="33" spans="1:29" ht="25.35" customHeight="1">
      <c r="A33" s="349">
        <v>19</v>
      </c>
      <c r="B33" s="349">
        <v>22</v>
      </c>
      <c r="C33" s="354" t="s">
        <v>574</v>
      </c>
      <c r="D33" s="353">
        <v>545.15</v>
      </c>
      <c r="E33" s="352">
        <v>312.14999999999998</v>
      </c>
      <c r="F33" s="356">
        <f>(D33-E33)/E33</f>
        <v>0.74643600832932888</v>
      </c>
      <c r="G33" s="353">
        <v>122</v>
      </c>
      <c r="H33" s="352">
        <v>7</v>
      </c>
      <c r="I33" s="352">
        <f t="shared" si="2"/>
        <v>17.428571428571427</v>
      </c>
      <c r="J33" s="352">
        <v>2</v>
      </c>
      <c r="K33" s="352">
        <v>5</v>
      </c>
      <c r="L33" s="353">
        <v>30827.07</v>
      </c>
      <c r="M33" s="353">
        <v>4752</v>
      </c>
      <c r="N33" s="351">
        <v>44673</v>
      </c>
      <c r="O33" s="350" t="s">
        <v>27</v>
      </c>
      <c r="P33" s="347"/>
      <c r="Q33" s="359"/>
      <c r="R33" s="359"/>
      <c r="S33" s="359"/>
      <c r="T33" s="359"/>
      <c r="U33" s="360"/>
      <c r="V33" s="360"/>
      <c r="W33" s="346"/>
      <c r="X33" s="361"/>
      <c r="Y33" s="361"/>
      <c r="Z33" s="360"/>
    </row>
    <row r="34" spans="1:29" ht="25.35" customHeight="1">
      <c r="A34" s="349">
        <v>20</v>
      </c>
      <c r="B34" s="362">
        <v>18</v>
      </c>
      <c r="C34" s="354" t="s">
        <v>579</v>
      </c>
      <c r="D34" s="353">
        <v>468</v>
      </c>
      <c r="E34" s="352">
        <v>510</v>
      </c>
      <c r="F34" s="356">
        <f>(D34-E34)/E34</f>
        <v>-8.2352941176470587E-2</v>
      </c>
      <c r="G34" s="353">
        <v>76</v>
      </c>
      <c r="H34" s="352">
        <v>4</v>
      </c>
      <c r="I34" s="352">
        <f t="shared" si="2"/>
        <v>19</v>
      </c>
      <c r="J34" s="352">
        <v>1</v>
      </c>
      <c r="K34" s="352">
        <v>4</v>
      </c>
      <c r="L34" s="353">
        <v>17310</v>
      </c>
      <c r="M34" s="353">
        <v>2675</v>
      </c>
      <c r="N34" s="351">
        <v>44680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46"/>
      <c r="X34" s="361"/>
      <c r="Y34" s="361"/>
      <c r="Z34" s="360"/>
    </row>
    <row r="35" spans="1:29" ht="25.15" customHeight="1">
      <c r="A35" s="248"/>
      <c r="B35" s="248"/>
      <c r="C35" s="266" t="s">
        <v>85</v>
      </c>
      <c r="D35" s="348">
        <f>SUM(D23:D34)</f>
        <v>200104.37999999995</v>
      </c>
      <c r="E35" s="348">
        <v>196248.96000000002</v>
      </c>
      <c r="F35" s="108">
        <f>(D35-E35)/E35</f>
        <v>1.964555633823448E-2</v>
      </c>
      <c r="G35" s="348">
        <f t="shared" ref="G35" si="3">SUM(G23:G34)</f>
        <v>36106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19</v>
      </c>
      <c r="C37" s="354" t="s">
        <v>602</v>
      </c>
      <c r="D37" s="353">
        <v>424</v>
      </c>
      <c r="E37" s="352">
        <v>482</v>
      </c>
      <c r="F37" s="356">
        <f>(D37-E37)/E37</f>
        <v>-0.12033195020746888</v>
      </c>
      <c r="G37" s="353">
        <v>113</v>
      </c>
      <c r="H37" s="352">
        <v>10</v>
      </c>
      <c r="I37" s="352">
        <f>G37/H37</f>
        <v>11.3</v>
      </c>
      <c r="J37" s="352">
        <v>4</v>
      </c>
      <c r="K37" s="352">
        <v>2</v>
      </c>
      <c r="L37" s="353">
        <v>2114</v>
      </c>
      <c r="M37" s="353">
        <v>500</v>
      </c>
      <c r="N37" s="351">
        <v>44694</v>
      </c>
      <c r="O37" s="350" t="s">
        <v>99</v>
      </c>
      <c r="P37" s="347"/>
      <c r="V37" s="347"/>
      <c r="W37" s="347"/>
      <c r="X37" s="346"/>
      <c r="Z37" s="346"/>
      <c r="AA37" s="346"/>
    </row>
    <row r="38" spans="1:29" ht="25.35" customHeight="1">
      <c r="A38" s="349">
        <v>22</v>
      </c>
      <c r="B38" s="349">
        <v>14</v>
      </c>
      <c r="C38" s="354" t="s">
        <v>595</v>
      </c>
      <c r="D38" s="353">
        <v>209</v>
      </c>
      <c r="E38" s="352">
        <v>1959</v>
      </c>
      <c r="F38" s="356">
        <f>(D38-E38)/E38</f>
        <v>-0.89331291475242469</v>
      </c>
      <c r="G38" s="353">
        <v>46</v>
      </c>
      <c r="H38" s="352" t="s">
        <v>30</v>
      </c>
      <c r="I38" s="352" t="s">
        <v>30</v>
      </c>
      <c r="J38" s="352">
        <v>3</v>
      </c>
      <c r="K38" s="352">
        <v>3</v>
      </c>
      <c r="L38" s="353">
        <v>8310</v>
      </c>
      <c r="M38" s="353">
        <v>1409</v>
      </c>
      <c r="N38" s="351">
        <v>44687</v>
      </c>
      <c r="O38" s="350" t="s">
        <v>31</v>
      </c>
      <c r="P38" s="78"/>
      <c r="Q38" s="359"/>
      <c r="R38" s="359"/>
      <c r="S38" s="335"/>
      <c r="T38" s="359"/>
      <c r="U38" s="346"/>
      <c r="V38" s="360"/>
      <c r="W38" s="360"/>
      <c r="X38" s="346"/>
      <c r="Y38" s="8"/>
      <c r="Z38" s="361"/>
      <c r="AA38" s="346"/>
      <c r="AB38" s="361"/>
      <c r="AC38" s="346"/>
    </row>
    <row r="39" spans="1:29" ht="25.35" customHeight="1">
      <c r="A39" s="349">
        <v>23</v>
      </c>
      <c r="B39" s="362">
        <v>15</v>
      </c>
      <c r="C39" s="354" t="s">
        <v>573</v>
      </c>
      <c r="D39" s="353">
        <v>206</v>
      </c>
      <c r="E39" s="352">
        <v>1886</v>
      </c>
      <c r="F39" s="356">
        <f>(D39-E39)/E39</f>
        <v>-0.89077412513255572</v>
      </c>
      <c r="G39" s="353">
        <v>29</v>
      </c>
      <c r="H39" s="352" t="s">
        <v>30</v>
      </c>
      <c r="I39" s="352" t="s">
        <v>30</v>
      </c>
      <c r="J39" s="352">
        <v>1</v>
      </c>
      <c r="K39" s="352">
        <v>6</v>
      </c>
      <c r="L39" s="353">
        <v>49145</v>
      </c>
      <c r="M39" s="353">
        <v>7312</v>
      </c>
      <c r="N39" s="351">
        <v>44666</v>
      </c>
      <c r="O39" s="350" t="s">
        <v>31</v>
      </c>
      <c r="P39" s="347"/>
      <c r="Q39" s="359"/>
      <c r="R39" s="359"/>
      <c r="S39" s="359"/>
      <c r="T39" s="359"/>
      <c r="V39" s="347"/>
      <c r="W39" s="360"/>
      <c r="X39" s="361"/>
      <c r="Y39" s="360"/>
      <c r="Z39" s="361"/>
      <c r="AA39" s="8"/>
      <c r="AB39" s="346"/>
      <c r="AC39" s="346"/>
    </row>
    <row r="40" spans="1:29" ht="25.35" customHeight="1">
      <c r="A40" s="349">
        <v>24</v>
      </c>
      <c r="B40" s="120">
        <v>23</v>
      </c>
      <c r="C40" s="354" t="s">
        <v>491</v>
      </c>
      <c r="D40" s="353">
        <v>154</v>
      </c>
      <c r="E40" s="352">
        <v>106</v>
      </c>
      <c r="F40" s="356">
        <f>(D40-E40)/E40</f>
        <v>0.45283018867924529</v>
      </c>
      <c r="G40" s="353">
        <v>24</v>
      </c>
      <c r="H40" s="352" t="s">
        <v>30</v>
      </c>
      <c r="I40" s="352" t="s">
        <v>30</v>
      </c>
      <c r="J40" s="352">
        <v>1</v>
      </c>
      <c r="K40" s="352">
        <v>13</v>
      </c>
      <c r="L40" s="353">
        <v>17389</v>
      </c>
      <c r="M40" s="353">
        <v>2819</v>
      </c>
      <c r="N40" s="351">
        <v>44603</v>
      </c>
      <c r="O40" s="350" t="s">
        <v>31</v>
      </c>
      <c r="P40" s="347"/>
      <c r="Q40" s="359"/>
      <c r="R40" s="359"/>
      <c r="S40" s="335"/>
      <c r="T40" s="359"/>
      <c r="U40" s="360"/>
      <c r="V40" s="360"/>
      <c r="W40" s="360"/>
      <c r="X40" s="346"/>
      <c r="Y40" s="8"/>
      <c r="Z40" s="361"/>
      <c r="AA40" s="346"/>
      <c r="AB40" s="361"/>
      <c r="AC40" s="346"/>
    </row>
    <row r="41" spans="1:29" ht="25.35" customHeight="1">
      <c r="A41" s="349">
        <v>25</v>
      </c>
      <c r="B41" s="352" t="s">
        <v>30</v>
      </c>
      <c r="C41" s="354" t="s">
        <v>491</v>
      </c>
      <c r="D41" s="353">
        <v>112</v>
      </c>
      <c r="E41" s="352" t="s">
        <v>30</v>
      </c>
      <c r="F41" s="352" t="s">
        <v>30</v>
      </c>
      <c r="G41" s="353">
        <v>16</v>
      </c>
      <c r="H41" s="352" t="s">
        <v>30</v>
      </c>
      <c r="I41" s="352" t="s">
        <v>30</v>
      </c>
      <c r="J41" s="352">
        <v>1</v>
      </c>
      <c r="K41" s="352" t="s">
        <v>30</v>
      </c>
      <c r="L41" s="353">
        <v>17345</v>
      </c>
      <c r="M41" s="353">
        <v>2811</v>
      </c>
      <c r="N41" s="351">
        <v>44603</v>
      </c>
      <c r="O41" s="350" t="s">
        <v>31</v>
      </c>
      <c r="P41" s="347"/>
      <c r="Q41" s="359"/>
      <c r="R41" s="359"/>
      <c r="S41" s="359"/>
      <c r="T41" s="359"/>
      <c r="U41" s="335"/>
      <c r="V41" s="360"/>
      <c r="W41" s="360"/>
      <c r="X41" s="346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52" t="s">
        <v>30</v>
      </c>
      <c r="C42" s="354" t="s">
        <v>463</v>
      </c>
      <c r="D42" s="353">
        <v>108</v>
      </c>
      <c r="E42" s="352" t="s">
        <v>30</v>
      </c>
      <c r="F42" s="352" t="s">
        <v>30</v>
      </c>
      <c r="G42" s="353">
        <v>36</v>
      </c>
      <c r="H42" s="352">
        <v>1</v>
      </c>
      <c r="I42" s="352">
        <f>G42/H42</f>
        <v>36</v>
      </c>
      <c r="J42" s="352">
        <v>1</v>
      </c>
      <c r="K42" s="352" t="s">
        <v>30</v>
      </c>
      <c r="L42" s="353">
        <v>36021</v>
      </c>
      <c r="M42" s="353">
        <v>6952</v>
      </c>
      <c r="N42" s="351">
        <v>44589</v>
      </c>
      <c r="O42" s="350" t="s">
        <v>33</v>
      </c>
      <c r="P42" s="347"/>
      <c r="Q42" s="359"/>
      <c r="R42" s="385"/>
      <c r="S42" s="385"/>
      <c r="T42" s="33"/>
      <c r="U42" s="33"/>
      <c r="V42" s="33"/>
      <c r="W42" s="33"/>
      <c r="X42" s="8"/>
      <c r="Y42" s="360"/>
      <c r="Z42" s="361"/>
      <c r="AA42" s="361"/>
      <c r="AB42" s="346"/>
      <c r="AC42" s="346"/>
    </row>
    <row r="43" spans="1:29" ht="25.35" customHeight="1">
      <c r="A43" s="349">
        <v>27</v>
      </c>
      <c r="B43" s="352" t="s">
        <v>30</v>
      </c>
      <c r="C43" s="289" t="s">
        <v>305</v>
      </c>
      <c r="D43" s="353">
        <v>100</v>
      </c>
      <c r="E43" s="352" t="s">
        <v>30</v>
      </c>
      <c r="F43" s="352" t="s">
        <v>30</v>
      </c>
      <c r="G43" s="353">
        <v>20</v>
      </c>
      <c r="H43" s="352">
        <v>1</v>
      </c>
      <c r="I43" s="352">
        <f>G43/H43</f>
        <v>20</v>
      </c>
      <c r="J43" s="352">
        <v>1</v>
      </c>
      <c r="K43" s="352" t="s">
        <v>30</v>
      </c>
      <c r="L43" s="353">
        <v>66518</v>
      </c>
      <c r="M43" s="353">
        <v>11842</v>
      </c>
      <c r="N43" s="351">
        <v>43182</v>
      </c>
      <c r="O43" s="350" t="s">
        <v>33</v>
      </c>
      <c r="P43" s="78"/>
      <c r="Q43" s="359"/>
      <c r="R43" s="359"/>
      <c r="S43" s="359"/>
      <c r="U43" s="346"/>
      <c r="V43" s="346"/>
      <c r="W43" s="346"/>
      <c r="X43" s="346"/>
      <c r="Y43" s="8"/>
      <c r="Z43" s="347"/>
      <c r="AA43" s="346"/>
      <c r="AC43" s="346"/>
    </row>
    <row r="44" spans="1:29" ht="25.35" customHeight="1">
      <c r="A44" s="349">
        <v>28</v>
      </c>
      <c r="B44" s="352" t="s">
        <v>30</v>
      </c>
      <c r="C44" s="354" t="s">
        <v>481</v>
      </c>
      <c r="D44" s="353">
        <v>52</v>
      </c>
      <c r="E44" s="352" t="s">
        <v>30</v>
      </c>
      <c r="F44" s="352" t="s">
        <v>30</v>
      </c>
      <c r="G44" s="353">
        <v>10</v>
      </c>
      <c r="H44" s="352">
        <v>1</v>
      </c>
      <c r="I44" s="352">
        <f>G44/H44</f>
        <v>10</v>
      </c>
      <c r="J44" s="352">
        <v>1</v>
      </c>
      <c r="K44" s="352" t="s">
        <v>30</v>
      </c>
      <c r="L44" s="353">
        <v>50336</v>
      </c>
      <c r="M44" s="353">
        <v>8618</v>
      </c>
      <c r="N44" s="351">
        <v>44512</v>
      </c>
      <c r="O44" s="350" t="s">
        <v>33</v>
      </c>
      <c r="P44" s="78"/>
      <c r="Q44" s="359"/>
      <c r="R44" s="359"/>
      <c r="S44" s="359"/>
      <c r="T44" s="359"/>
      <c r="U44" s="360"/>
      <c r="V44" s="360"/>
      <c r="W44" s="360"/>
      <c r="X44" s="346"/>
      <c r="Y44" s="361"/>
      <c r="Z44" s="361"/>
      <c r="AA44" s="8"/>
      <c r="AB44" s="346"/>
    </row>
    <row r="45" spans="1:29" ht="25.35" customHeight="1">
      <c r="A45" s="349">
        <v>29</v>
      </c>
      <c r="B45" s="362">
        <v>20</v>
      </c>
      <c r="C45" s="354" t="s">
        <v>603</v>
      </c>
      <c r="D45" s="353">
        <v>43.11</v>
      </c>
      <c r="E45" s="352">
        <v>424.59999999999997</v>
      </c>
      <c r="F45" s="356">
        <f>(D45-E45)/E45</f>
        <v>-0.89846914743287798</v>
      </c>
      <c r="G45" s="353">
        <v>10</v>
      </c>
      <c r="H45" s="352">
        <v>2</v>
      </c>
      <c r="I45" s="352">
        <f>G45/H45</f>
        <v>5</v>
      </c>
      <c r="J45" s="352">
        <v>2</v>
      </c>
      <c r="K45" s="352">
        <v>2</v>
      </c>
      <c r="L45" s="353">
        <v>1230.7099999999998</v>
      </c>
      <c r="M45" s="353">
        <v>235</v>
      </c>
      <c r="N45" s="351">
        <v>44694</v>
      </c>
      <c r="O45" s="350" t="s">
        <v>604</v>
      </c>
      <c r="P45" s="347"/>
      <c r="Q45" s="359"/>
      <c r="R45" s="359"/>
      <c r="S45" s="359"/>
      <c r="T45" s="359"/>
      <c r="U45" s="360"/>
      <c r="V45" s="360"/>
      <c r="W45" s="360"/>
      <c r="X45" s="346"/>
      <c r="Y45" s="361"/>
      <c r="Z45" s="361"/>
      <c r="AA45" s="8"/>
      <c r="AB45" s="346"/>
    </row>
    <row r="46" spans="1:29" ht="25.35" customHeight="1">
      <c r="A46" s="349">
        <v>30</v>
      </c>
      <c r="B46" s="355" t="s">
        <v>30</v>
      </c>
      <c r="C46" s="354" t="s">
        <v>510</v>
      </c>
      <c r="D46" s="353">
        <v>35</v>
      </c>
      <c r="E46" s="352" t="s">
        <v>30</v>
      </c>
      <c r="F46" s="352" t="s">
        <v>30</v>
      </c>
      <c r="G46" s="353">
        <v>8</v>
      </c>
      <c r="H46" s="352">
        <v>1</v>
      </c>
      <c r="I46" s="352">
        <f>G46/H46</f>
        <v>8</v>
      </c>
      <c r="J46" s="352">
        <v>1</v>
      </c>
      <c r="K46" s="352" t="s">
        <v>30</v>
      </c>
      <c r="L46" s="353">
        <v>9544</v>
      </c>
      <c r="M46" s="353">
        <v>1727</v>
      </c>
      <c r="N46" s="351">
        <v>44617</v>
      </c>
      <c r="O46" s="350" t="s">
        <v>52</v>
      </c>
      <c r="P46" s="347"/>
      <c r="Q46" s="359"/>
      <c r="R46" s="359"/>
      <c r="S46" s="335"/>
      <c r="T46" s="359"/>
      <c r="U46" s="346"/>
      <c r="V46" s="360"/>
      <c r="W46" s="360"/>
      <c r="X46" s="361"/>
      <c r="Y46" s="346"/>
      <c r="Z46" s="8"/>
      <c r="AA46" s="346"/>
      <c r="AB46" s="361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201547.48999999993</v>
      </c>
      <c r="E47" s="348">
        <v>197156.11000000002</v>
      </c>
      <c r="F47" s="108">
        <f t="shared" ref="F47" si="4">(D47-E47)/E47</f>
        <v>2.2273618606087921E-2</v>
      </c>
      <c r="G47" s="348">
        <f t="shared" ref="G47" si="5">SUM(G35:G46)</f>
        <v>36418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349">
        <v>17</v>
      </c>
      <c r="C49" s="354" t="s">
        <v>594</v>
      </c>
      <c r="D49" s="353">
        <v>12</v>
      </c>
      <c r="E49" s="352">
        <v>674.8</v>
      </c>
      <c r="F49" s="356">
        <f>(D49-E49)/E49</f>
        <v>-0.98221695317130997</v>
      </c>
      <c r="G49" s="353">
        <v>3</v>
      </c>
      <c r="H49" s="352">
        <v>5</v>
      </c>
      <c r="I49" s="352">
        <f>G49/H49</f>
        <v>0.6</v>
      </c>
      <c r="J49" s="352">
        <v>2</v>
      </c>
      <c r="K49" s="352">
        <v>3</v>
      </c>
      <c r="L49" s="353">
        <v>4954</v>
      </c>
      <c r="M49" s="353">
        <v>772</v>
      </c>
      <c r="N49" s="351">
        <v>44687</v>
      </c>
      <c r="O49" s="350" t="s">
        <v>33</v>
      </c>
      <c r="P49" s="347"/>
      <c r="Q49" s="359"/>
      <c r="R49" s="359"/>
      <c r="S49" s="335"/>
      <c r="T49" s="359"/>
      <c r="V49" s="360"/>
      <c r="W49" s="360"/>
      <c r="X49" s="361"/>
      <c r="Y49" s="346"/>
      <c r="Z49" s="8"/>
      <c r="AA49" s="346"/>
      <c r="AB49" s="361"/>
      <c r="AC49" s="346"/>
    </row>
    <row r="50" spans="1:29" ht="25.35" customHeight="1">
      <c r="A50" s="248"/>
      <c r="B50" s="248"/>
      <c r="C50" s="266" t="s">
        <v>117</v>
      </c>
      <c r="D50" s="348">
        <f>SUM(D47:D49)</f>
        <v>201559.48999999993</v>
      </c>
      <c r="E50" s="348">
        <v>197156.11000000002</v>
      </c>
      <c r="F50" s="108">
        <f>(D50-E50)/E50</f>
        <v>2.2334484079645906E-2</v>
      </c>
      <c r="G50" s="348">
        <f t="shared" ref="G50" si="6">SUM(G47:G49)</f>
        <v>36421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9" ht="23.1" customHeight="1">
      <c r="W51" s="33"/>
    </row>
    <row r="52" spans="1:29" ht="17.25" customHeight="1"/>
    <row r="63" spans="1:29">
      <c r="R63" s="347"/>
    </row>
    <row r="68" spans="16:16">
      <c r="P68" s="347"/>
    </row>
    <row r="72" spans="16:16" ht="12" customHeight="1"/>
    <row r="82" spans="21:23">
      <c r="U82" s="347"/>
      <c r="V82" s="347"/>
      <c r="W82" s="347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237" t="s">
        <v>352</v>
      </c>
      <c r="E6" s="237" t="s">
        <v>345</v>
      </c>
      <c r="F6" s="414"/>
      <c r="G6" s="414" t="s">
        <v>352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60"/>
      <c r="E9" s="260"/>
      <c r="F9" s="413" t="s">
        <v>15</v>
      </c>
      <c r="G9" s="260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</row>
    <row r="10" spans="1:27" ht="19.5">
      <c r="A10" s="411"/>
      <c r="B10" s="411"/>
      <c r="C10" s="414"/>
      <c r="D10" s="261" t="s">
        <v>353</v>
      </c>
      <c r="E10" s="261" t="s">
        <v>346</v>
      </c>
      <c r="F10" s="414"/>
      <c r="G10" s="261" t="s">
        <v>353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</row>
    <row r="11" spans="1:27">
      <c r="A11" s="411"/>
      <c r="B11" s="411"/>
      <c r="C11" s="414"/>
      <c r="D11" s="261" t="s">
        <v>14</v>
      </c>
      <c r="E11" s="237" t="s">
        <v>14</v>
      </c>
      <c r="F11" s="414"/>
      <c r="G11" s="261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243"/>
      <c r="T11" s="243"/>
      <c r="U11" s="240"/>
    </row>
    <row r="12" spans="1:27" ht="15.6" customHeight="1" thickBot="1">
      <c r="A12" s="411"/>
      <c r="B12" s="412"/>
      <c r="C12" s="415"/>
      <c r="D12" s="262"/>
      <c r="E12" s="238" t="s">
        <v>2</v>
      </c>
      <c r="F12" s="415"/>
      <c r="G12" s="262" t="s">
        <v>17</v>
      </c>
      <c r="H12" s="263"/>
      <c r="I12" s="415"/>
      <c r="J12" s="263"/>
      <c r="K12" s="263"/>
      <c r="L12" s="263"/>
      <c r="M12" s="263"/>
      <c r="N12" s="263"/>
      <c r="O12" s="415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 ht="19.5">
      <c r="A6" s="411"/>
      <c r="B6" s="411"/>
      <c r="C6" s="414"/>
      <c r="D6" s="138" t="s">
        <v>345</v>
      </c>
      <c r="E6" s="138" t="s">
        <v>337</v>
      </c>
      <c r="F6" s="414"/>
      <c r="G6" s="138" t="s">
        <v>345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27"/>
      <c r="E9" s="227"/>
      <c r="F9" s="413" t="s">
        <v>15</v>
      </c>
      <c r="G9" s="227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228" t="s">
        <v>346</v>
      </c>
      <c r="E10" s="228" t="s">
        <v>339</v>
      </c>
      <c r="F10" s="414"/>
      <c r="G10" s="228" t="s">
        <v>346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28" t="s">
        <v>14</v>
      </c>
      <c r="E11" s="138" t="s">
        <v>14</v>
      </c>
      <c r="F11" s="414"/>
      <c r="G11" s="228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29"/>
      <c r="E12" s="5" t="s">
        <v>2</v>
      </c>
      <c r="F12" s="415"/>
      <c r="G12" s="229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 ht="19.5">
      <c r="A6" s="411"/>
      <c r="B6" s="411"/>
      <c r="C6" s="414"/>
      <c r="D6" s="138" t="s">
        <v>337</v>
      </c>
      <c r="E6" s="138" t="s">
        <v>328</v>
      </c>
      <c r="F6" s="414"/>
      <c r="G6" s="138" t="s">
        <v>337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24"/>
      <c r="E9" s="224"/>
      <c r="F9" s="413" t="s">
        <v>15</v>
      </c>
      <c r="G9" s="224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225" t="s">
        <v>339</v>
      </c>
      <c r="E10" s="225" t="s">
        <v>329</v>
      </c>
      <c r="F10" s="414"/>
      <c r="G10" s="225" t="s">
        <v>339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25" t="s">
        <v>14</v>
      </c>
      <c r="E11" s="138" t="s">
        <v>14</v>
      </c>
      <c r="F11" s="414"/>
      <c r="G11" s="225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26"/>
      <c r="E12" s="5" t="s">
        <v>2</v>
      </c>
      <c r="F12" s="415"/>
      <c r="G12" s="226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328</v>
      </c>
      <c r="E6" s="138" t="s">
        <v>321</v>
      </c>
      <c r="F6" s="414"/>
      <c r="G6" s="138" t="s">
        <v>328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21"/>
      <c r="E9" s="221"/>
      <c r="F9" s="413" t="s">
        <v>15</v>
      </c>
      <c r="G9" s="221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22" t="s">
        <v>329</v>
      </c>
      <c r="E10" s="222" t="s">
        <v>322</v>
      </c>
      <c r="F10" s="414"/>
      <c r="G10" s="222" t="s">
        <v>329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22" t="s">
        <v>14</v>
      </c>
      <c r="E11" s="138" t="s">
        <v>14</v>
      </c>
      <c r="F11" s="414"/>
      <c r="G11" s="222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23"/>
      <c r="E12" s="5" t="s">
        <v>2</v>
      </c>
      <c r="F12" s="415"/>
      <c r="G12" s="223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321</v>
      </c>
      <c r="E6" s="138" t="s">
        <v>315</v>
      </c>
      <c r="F6" s="414"/>
      <c r="G6" s="138" t="s">
        <v>321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18"/>
      <c r="E9" s="218"/>
      <c r="F9" s="413" t="s">
        <v>15</v>
      </c>
      <c r="G9" s="218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19" t="s">
        <v>322</v>
      </c>
      <c r="E10" s="219" t="s">
        <v>316</v>
      </c>
      <c r="F10" s="414"/>
      <c r="G10" s="219" t="s">
        <v>322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19" t="s">
        <v>14</v>
      </c>
      <c r="E11" s="138" t="s">
        <v>14</v>
      </c>
      <c r="F11" s="414"/>
      <c r="G11" s="219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20"/>
      <c r="E12" s="5" t="s">
        <v>2</v>
      </c>
      <c r="F12" s="415"/>
      <c r="G12" s="220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315</v>
      </c>
      <c r="E6" s="138" t="s">
        <v>310</v>
      </c>
      <c r="F6" s="414"/>
      <c r="G6" s="138" t="s">
        <v>315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15"/>
      <c r="E9" s="215"/>
      <c r="F9" s="413" t="s">
        <v>15</v>
      </c>
      <c r="G9" s="215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16" t="s">
        <v>316</v>
      </c>
      <c r="E10" s="216" t="s">
        <v>309</v>
      </c>
      <c r="F10" s="414"/>
      <c r="G10" s="216" t="s">
        <v>316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16" t="s">
        <v>14</v>
      </c>
      <c r="E11" s="138" t="s">
        <v>14</v>
      </c>
      <c r="F11" s="414"/>
      <c r="G11" s="216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17"/>
      <c r="E12" s="5" t="s">
        <v>2</v>
      </c>
      <c r="F12" s="415"/>
      <c r="G12" s="217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310</v>
      </c>
      <c r="E6" s="138" t="s">
        <v>295</v>
      </c>
      <c r="F6" s="414"/>
      <c r="G6" s="138" t="s">
        <v>310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11"/>
      <c r="E9" s="211"/>
      <c r="F9" s="413" t="s">
        <v>15</v>
      </c>
      <c r="G9" s="211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12" t="s">
        <v>309</v>
      </c>
      <c r="E10" s="212" t="s">
        <v>296</v>
      </c>
      <c r="F10" s="414"/>
      <c r="G10" s="212" t="s">
        <v>309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12" t="s">
        <v>14</v>
      </c>
      <c r="E11" s="138" t="s">
        <v>14</v>
      </c>
      <c r="F11" s="414"/>
      <c r="G11" s="212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13"/>
      <c r="E12" s="5" t="s">
        <v>2</v>
      </c>
      <c r="F12" s="415"/>
      <c r="G12" s="213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295</v>
      </c>
      <c r="E6" s="138" t="s">
        <v>289</v>
      </c>
      <c r="F6" s="414"/>
      <c r="G6" s="138" t="s">
        <v>295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08"/>
      <c r="E9" s="208"/>
      <c r="F9" s="413" t="s">
        <v>15</v>
      </c>
      <c r="G9" s="208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09" t="s">
        <v>296</v>
      </c>
      <c r="E10" s="209" t="s">
        <v>290</v>
      </c>
      <c r="F10" s="414"/>
      <c r="G10" s="209" t="s">
        <v>296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09" t="s">
        <v>14</v>
      </c>
      <c r="E11" s="138" t="s">
        <v>14</v>
      </c>
      <c r="F11" s="414"/>
      <c r="G11" s="209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10"/>
      <c r="E12" s="5" t="s">
        <v>2</v>
      </c>
      <c r="F12" s="415"/>
      <c r="G12" s="210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289</v>
      </c>
      <c r="E6" s="138" t="s">
        <v>277</v>
      </c>
      <c r="F6" s="414"/>
      <c r="G6" s="138" t="s">
        <v>289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05"/>
      <c r="E9" s="205"/>
      <c r="F9" s="413" t="s">
        <v>15</v>
      </c>
      <c r="G9" s="205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06" t="s">
        <v>290</v>
      </c>
      <c r="E10" s="206" t="s">
        <v>278</v>
      </c>
      <c r="F10" s="414"/>
      <c r="G10" s="206" t="s">
        <v>290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06" t="s">
        <v>14</v>
      </c>
      <c r="E11" s="138" t="s">
        <v>14</v>
      </c>
      <c r="F11" s="414"/>
      <c r="G11" s="206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07"/>
      <c r="E12" s="5" t="s">
        <v>2</v>
      </c>
      <c r="F12" s="415"/>
      <c r="G12" s="207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277</v>
      </c>
      <c r="E6" s="138" t="s">
        <v>271</v>
      </c>
      <c r="F6" s="414"/>
      <c r="G6" s="138" t="s">
        <v>277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202"/>
      <c r="E9" s="202"/>
      <c r="F9" s="413" t="s">
        <v>15</v>
      </c>
      <c r="G9" s="202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>
      <c r="A10" s="411"/>
      <c r="B10" s="411"/>
      <c r="C10" s="414"/>
      <c r="D10" s="203" t="s">
        <v>278</v>
      </c>
      <c r="E10" s="203" t="s">
        <v>272</v>
      </c>
      <c r="F10" s="414"/>
      <c r="G10" s="203" t="s">
        <v>278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03" t="s">
        <v>14</v>
      </c>
      <c r="E11" s="138" t="s">
        <v>14</v>
      </c>
      <c r="F11" s="414"/>
      <c r="G11" s="203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04"/>
      <c r="E12" s="5" t="s">
        <v>2</v>
      </c>
      <c r="F12" s="415"/>
      <c r="G12" s="204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D43" sqref="D43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6.7109375" style="345" customWidth="1"/>
    <col min="18" max="18" width="7" style="345" customWidth="1"/>
    <col min="19" max="19" width="6.8554687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608</v>
      </c>
      <c r="F1" s="235"/>
      <c r="G1" s="235"/>
      <c r="H1" s="235"/>
      <c r="I1" s="235"/>
    </row>
    <row r="2" spans="1:29" ht="19.5" customHeight="1">
      <c r="E2" s="235" t="s">
        <v>609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Z5" s="33"/>
    </row>
    <row r="6" spans="1:29">
      <c r="A6" s="411"/>
      <c r="B6" s="411"/>
      <c r="C6" s="414"/>
      <c r="D6" s="237" t="s">
        <v>606</v>
      </c>
      <c r="E6" s="237" t="s">
        <v>597</v>
      </c>
      <c r="F6" s="414"/>
      <c r="G6" s="414" t="s">
        <v>606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Z8" s="33"/>
    </row>
    <row r="9" spans="1:29" ht="15" customHeight="1">
      <c r="A9" s="410"/>
      <c r="B9" s="410"/>
      <c r="C9" s="413" t="s">
        <v>13</v>
      </c>
      <c r="D9" s="398"/>
      <c r="E9" s="398"/>
      <c r="F9" s="413" t="s">
        <v>15</v>
      </c>
      <c r="G9" s="398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7"/>
      <c r="Z9" s="346"/>
    </row>
    <row r="10" spans="1:29">
      <c r="A10" s="411"/>
      <c r="B10" s="411"/>
      <c r="C10" s="414"/>
      <c r="D10" s="237" t="s">
        <v>607</v>
      </c>
      <c r="E10" s="237" t="s">
        <v>598</v>
      </c>
      <c r="F10" s="414"/>
      <c r="G10" s="237" t="s">
        <v>607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7"/>
      <c r="Z10" s="346"/>
    </row>
    <row r="11" spans="1:29">
      <c r="A11" s="411"/>
      <c r="B11" s="411"/>
      <c r="C11" s="414"/>
      <c r="D11" s="399" t="s">
        <v>14</v>
      </c>
      <c r="E11" s="237" t="s">
        <v>14</v>
      </c>
      <c r="F11" s="414"/>
      <c r="G11" s="399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411"/>
      <c r="B12" s="412"/>
      <c r="C12" s="415"/>
      <c r="D12" s="400"/>
      <c r="E12" s="238" t="s">
        <v>2</v>
      </c>
      <c r="F12" s="415"/>
      <c r="G12" s="400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>
        <v>1</v>
      </c>
      <c r="C13" s="354" t="s">
        <v>589</v>
      </c>
      <c r="D13" s="353">
        <v>75833.7</v>
      </c>
      <c r="E13" s="352">
        <v>178812.19</v>
      </c>
      <c r="F13" s="356">
        <f>(D13-E13)/E13</f>
        <v>-0.57590307461700463</v>
      </c>
      <c r="G13" s="353">
        <v>10187</v>
      </c>
      <c r="H13" s="352">
        <v>436</v>
      </c>
      <c r="I13" s="352">
        <f>G13/H13</f>
        <v>23.36467889908257</v>
      </c>
      <c r="J13" s="352">
        <v>27</v>
      </c>
      <c r="K13" s="352">
        <v>2</v>
      </c>
      <c r="L13" s="353">
        <v>286567</v>
      </c>
      <c r="M13" s="353">
        <v>38551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2</v>
      </c>
      <c r="C14" s="354" t="s">
        <v>547</v>
      </c>
      <c r="D14" s="353">
        <v>20221.689999999999</v>
      </c>
      <c r="E14" s="352">
        <v>20313.52</v>
      </c>
      <c r="F14" s="356">
        <f>(D14-E14)/E14</f>
        <v>-4.520634533059841E-3</v>
      </c>
      <c r="G14" s="353">
        <v>3832</v>
      </c>
      <c r="H14" s="352">
        <v>177</v>
      </c>
      <c r="I14" s="352">
        <f>G14/H14</f>
        <v>21.649717514124294</v>
      </c>
      <c r="J14" s="352">
        <v>11</v>
      </c>
      <c r="K14" s="352">
        <v>7</v>
      </c>
      <c r="L14" s="353">
        <v>341357</v>
      </c>
      <c r="M14" s="353">
        <v>66073</v>
      </c>
      <c r="N14" s="351">
        <v>44652</v>
      </c>
      <c r="O14" s="350" t="s">
        <v>113</v>
      </c>
      <c r="P14" s="347"/>
      <c r="Q14" s="359"/>
      <c r="R14" s="359"/>
      <c r="S14" s="335"/>
      <c r="T14" s="359"/>
      <c r="U14" s="346"/>
      <c r="V14" s="360"/>
      <c r="W14" s="360"/>
      <c r="X14" s="346"/>
      <c r="Y14" s="361"/>
      <c r="Z14" s="8"/>
      <c r="AA14" s="346"/>
      <c r="AB14" s="361"/>
      <c r="AC14" s="346"/>
    </row>
    <row r="15" spans="1:29" ht="25.35" customHeight="1">
      <c r="A15" s="349">
        <v>3</v>
      </c>
      <c r="B15" s="349" t="s">
        <v>67</v>
      </c>
      <c r="C15" s="354" t="s">
        <v>601</v>
      </c>
      <c r="D15" s="353">
        <v>16398</v>
      </c>
      <c r="E15" s="352" t="s">
        <v>30</v>
      </c>
      <c r="F15" s="352" t="s">
        <v>30</v>
      </c>
      <c r="G15" s="353">
        <v>3406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17529</v>
      </c>
      <c r="M15" s="353">
        <v>3647</v>
      </c>
      <c r="N15" s="351">
        <v>44694</v>
      </c>
      <c r="O15" s="350" t="s">
        <v>31</v>
      </c>
      <c r="P15" s="347"/>
      <c r="Q15" s="359"/>
      <c r="R15" s="359"/>
      <c r="S15" s="335"/>
      <c r="T15" s="359"/>
      <c r="U15" s="346"/>
      <c r="V15" s="360"/>
      <c r="W15" s="360"/>
      <c r="X15" s="346"/>
      <c r="Y15" s="361"/>
      <c r="Z15" s="8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12952</v>
      </c>
      <c r="E16" s="352">
        <v>14162</v>
      </c>
      <c r="F16" s="356">
        <f>(D16-E16)/E16</f>
        <v>-8.5439909617285689E-2</v>
      </c>
      <c r="G16" s="353">
        <v>1879</v>
      </c>
      <c r="H16" s="352" t="s">
        <v>30</v>
      </c>
      <c r="I16" s="352" t="s">
        <v>30</v>
      </c>
      <c r="J16" s="352">
        <v>11</v>
      </c>
      <c r="K16" s="352">
        <v>4</v>
      </c>
      <c r="L16" s="353">
        <v>77472</v>
      </c>
      <c r="M16" s="353">
        <v>11267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46"/>
      <c r="AA16" s="361"/>
      <c r="AB16" s="361"/>
      <c r="AC16" s="346"/>
    </row>
    <row r="17" spans="1:29" ht="25.35" customHeight="1">
      <c r="A17" s="349">
        <v>5</v>
      </c>
      <c r="B17" s="349">
        <v>3</v>
      </c>
      <c r="C17" s="354" t="s">
        <v>566</v>
      </c>
      <c r="D17" s="353">
        <v>11829.9</v>
      </c>
      <c r="E17" s="352">
        <v>14950.68</v>
      </c>
      <c r="F17" s="356">
        <f>(D17-E17)/E17</f>
        <v>-0.20873833163441399</v>
      </c>
      <c r="G17" s="353">
        <v>1848</v>
      </c>
      <c r="H17" s="352">
        <v>135</v>
      </c>
      <c r="I17" s="352">
        <f>G17/H17</f>
        <v>13.688888888888888</v>
      </c>
      <c r="J17" s="352">
        <v>10</v>
      </c>
      <c r="K17" s="352">
        <v>5</v>
      </c>
      <c r="L17" s="353">
        <v>289347.69</v>
      </c>
      <c r="M17" s="353">
        <v>40145</v>
      </c>
      <c r="N17" s="351">
        <v>44666</v>
      </c>
      <c r="O17" s="350" t="s">
        <v>34</v>
      </c>
      <c r="P17" s="347"/>
      <c r="Q17" s="359"/>
      <c r="R17" s="359"/>
      <c r="S17" s="335"/>
      <c r="T17" s="346"/>
      <c r="U17" s="346"/>
      <c r="V17" s="346"/>
      <c r="W17" s="360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 t="s">
        <v>67</v>
      </c>
      <c r="C18" s="354" t="s">
        <v>596</v>
      </c>
      <c r="D18" s="353">
        <v>9169.11</v>
      </c>
      <c r="E18" s="352" t="s">
        <v>30</v>
      </c>
      <c r="F18" s="352" t="s">
        <v>30</v>
      </c>
      <c r="G18" s="353">
        <v>1494</v>
      </c>
      <c r="H18" s="352">
        <v>162</v>
      </c>
      <c r="I18" s="352">
        <f>G18/H18</f>
        <v>9.2222222222222214</v>
      </c>
      <c r="J18" s="352">
        <v>16</v>
      </c>
      <c r="K18" s="352">
        <v>1</v>
      </c>
      <c r="L18" s="353">
        <v>9432.6</v>
      </c>
      <c r="M18" s="353">
        <v>1540</v>
      </c>
      <c r="N18" s="351">
        <v>44694</v>
      </c>
      <c r="O18" s="350" t="s">
        <v>27</v>
      </c>
      <c r="P18" s="347"/>
      <c r="Q18" s="359"/>
      <c r="R18" s="359"/>
      <c r="S18" s="335"/>
      <c r="T18" s="361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49">
        <v>10</v>
      </c>
      <c r="C19" s="354" t="s">
        <v>530</v>
      </c>
      <c r="D19" s="353">
        <v>8546.41</v>
      </c>
      <c r="E19" s="352">
        <v>5838.02</v>
      </c>
      <c r="F19" s="356">
        <f>(D19-E19)/E19</f>
        <v>0.46392269981945922</v>
      </c>
      <c r="G19" s="353">
        <v>1706</v>
      </c>
      <c r="H19" s="352">
        <v>62</v>
      </c>
      <c r="I19" s="352">
        <f>G19/H19</f>
        <v>27.516129032258064</v>
      </c>
      <c r="J19" s="352">
        <v>7</v>
      </c>
      <c r="K19" s="352">
        <v>9</v>
      </c>
      <c r="L19" s="353">
        <v>164334</v>
      </c>
      <c r="M19" s="353">
        <v>32809</v>
      </c>
      <c r="N19" s="351">
        <v>44638</v>
      </c>
      <c r="O19" s="350" t="s">
        <v>52</v>
      </c>
      <c r="P19" s="347"/>
      <c r="Q19" s="359"/>
      <c r="R19" s="359"/>
      <c r="S19" s="335"/>
      <c r="T19" s="359"/>
      <c r="U19" s="346"/>
      <c r="V19" s="360"/>
      <c r="W19" s="360"/>
      <c r="X19" s="346"/>
      <c r="Y19" s="361"/>
      <c r="Z19" s="8"/>
      <c r="AA19" s="346"/>
      <c r="AB19" s="361"/>
      <c r="AC19" s="346"/>
    </row>
    <row r="20" spans="1:29" ht="25.35" customHeight="1">
      <c r="A20" s="349">
        <v>8</v>
      </c>
      <c r="B20" s="349">
        <v>7</v>
      </c>
      <c r="C20" s="354" t="s">
        <v>550</v>
      </c>
      <c r="D20" s="353">
        <v>8409.17</v>
      </c>
      <c r="E20" s="352">
        <v>8466.69</v>
      </c>
      <c r="F20" s="356">
        <f>(D20-E20)/E20</f>
        <v>-6.7936820646557787E-3</v>
      </c>
      <c r="G20" s="353">
        <v>1264</v>
      </c>
      <c r="H20" s="352">
        <v>69</v>
      </c>
      <c r="I20" s="352">
        <f>G20/H20</f>
        <v>18.318840579710145</v>
      </c>
      <c r="J20" s="352">
        <v>7</v>
      </c>
      <c r="K20" s="352">
        <v>6</v>
      </c>
      <c r="L20" s="353">
        <v>163762</v>
      </c>
      <c r="M20" s="353">
        <v>23648</v>
      </c>
      <c r="N20" s="351">
        <v>44659</v>
      </c>
      <c r="O20" s="350" t="s">
        <v>113</v>
      </c>
      <c r="P20" s="347"/>
      <c r="Q20" s="359"/>
      <c r="R20" s="359"/>
      <c r="S20" s="359"/>
      <c r="U20" s="347"/>
      <c r="V20" s="346"/>
      <c r="W20" s="8"/>
      <c r="X20" s="8"/>
      <c r="Y20" s="346"/>
      <c r="Z20" s="8"/>
      <c r="AA20" s="347"/>
      <c r="AB20" s="346"/>
    </row>
    <row r="21" spans="1:29" ht="25.35" customHeight="1">
      <c r="A21" s="349">
        <v>9</v>
      </c>
      <c r="B21" s="349">
        <v>8</v>
      </c>
      <c r="C21" s="354" t="s">
        <v>522</v>
      </c>
      <c r="D21" s="353">
        <v>7591.43</v>
      </c>
      <c r="E21" s="352">
        <v>7315.47</v>
      </c>
      <c r="F21" s="356">
        <f>(D21-E21)/E21</f>
        <v>3.7722798398462438E-2</v>
      </c>
      <c r="G21" s="353">
        <v>1453</v>
      </c>
      <c r="H21" s="352">
        <v>83</v>
      </c>
      <c r="I21" s="352">
        <f>G21/H21</f>
        <v>17.506024096385541</v>
      </c>
      <c r="J21" s="352">
        <v>7</v>
      </c>
      <c r="K21" s="352">
        <v>10</v>
      </c>
      <c r="L21" s="353">
        <v>255656</v>
      </c>
      <c r="M21" s="353">
        <v>51220</v>
      </c>
      <c r="N21" s="351">
        <v>44631</v>
      </c>
      <c r="O21" s="350" t="s">
        <v>32</v>
      </c>
      <c r="P21" s="347"/>
      <c r="Q21" s="359"/>
      <c r="R21" s="359"/>
      <c r="S21" s="335"/>
      <c r="T21" s="361"/>
      <c r="U21" s="346"/>
      <c r="V21" s="360"/>
      <c r="W21" s="360"/>
      <c r="X21" s="8"/>
      <c r="Y21" s="346"/>
      <c r="Z21" s="346"/>
      <c r="AA21" s="361"/>
      <c r="AB21" s="361"/>
      <c r="AC21" s="346"/>
    </row>
    <row r="22" spans="1:29" ht="25.35" customHeight="1">
      <c r="A22" s="349">
        <v>10</v>
      </c>
      <c r="B22" s="349">
        <v>5</v>
      </c>
      <c r="C22" s="354" t="s">
        <v>584</v>
      </c>
      <c r="D22" s="353">
        <v>6743</v>
      </c>
      <c r="E22" s="352">
        <v>9981</v>
      </c>
      <c r="F22" s="356">
        <f>(D22-E22)/E22</f>
        <v>-0.324416391143172</v>
      </c>
      <c r="G22" s="353">
        <v>1377</v>
      </c>
      <c r="H22" s="352" t="s">
        <v>30</v>
      </c>
      <c r="I22" s="352" t="s">
        <v>30</v>
      </c>
      <c r="J22" s="352">
        <v>15</v>
      </c>
      <c r="K22" s="352">
        <v>3</v>
      </c>
      <c r="L22" s="353">
        <v>31555</v>
      </c>
      <c r="M22" s="353">
        <v>6613</v>
      </c>
      <c r="N22" s="351">
        <v>44680</v>
      </c>
      <c r="O22" s="350" t="s">
        <v>31</v>
      </c>
      <c r="P22" s="347"/>
      <c r="Q22" s="359"/>
      <c r="R22" s="359"/>
      <c r="S22" s="335"/>
      <c r="T22" s="359"/>
      <c r="U22" s="346"/>
      <c r="V22" s="360"/>
      <c r="W22" s="360"/>
      <c r="X22" s="8"/>
      <c r="Y22" s="346"/>
      <c r="Z22" s="346"/>
      <c r="AA22" s="361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177694.41000000003</v>
      </c>
      <c r="E23" s="348">
        <v>275741.33</v>
      </c>
      <c r="F23" s="108">
        <f>(D23-E23)/E23</f>
        <v>-0.35557571293356705</v>
      </c>
      <c r="G23" s="348">
        <f t="shared" ref="G23" si="0">SUM(G13:G22)</f>
        <v>28446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2">
        <v>6</v>
      </c>
      <c r="C25" s="354" t="s">
        <v>549</v>
      </c>
      <c r="D25" s="353">
        <v>6605.32</v>
      </c>
      <c r="E25" s="352">
        <v>9755.76</v>
      </c>
      <c r="F25" s="356">
        <f t="shared" ref="F25:F32" si="1">(D25-E25)/E25</f>
        <v>-0.32293127342206046</v>
      </c>
      <c r="G25" s="353">
        <v>1658</v>
      </c>
      <c r="H25" s="352">
        <v>73</v>
      </c>
      <c r="I25" s="352">
        <f>G25/H25</f>
        <v>22.712328767123289</v>
      </c>
      <c r="J25" s="352">
        <v>12</v>
      </c>
      <c r="K25" s="352">
        <v>6</v>
      </c>
      <c r="L25" s="353">
        <v>134085.64000000001</v>
      </c>
      <c r="M25" s="353">
        <v>31776</v>
      </c>
      <c r="N25" s="351">
        <v>44659</v>
      </c>
      <c r="O25" s="350" t="s">
        <v>27</v>
      </c>
      <c r="P25" s="347"/>
      <c r="Q25" s="359"/>
      <c r="R25" s="359"/>
      <c r="S25" s="359"/>
      <c r="T25" s="359"/>
      <c r="U25" s="360"/>
      <c r="V25" s="360"/>
      <c r="W25" s="346"/>
      <c r="X25" s="360"/>
      <c r="Y25" s="361"/>
      <c r="Z25" s="361"/>
      <c r="AA25" s="346"/>
    </row>
    <row r="26" spans="1:29" ht="25.35" customHeight="1">
      <c r="A26" s="349">
        <v>12</v>
      </c>
      <c r="B26" s="349">
        <v>11</v>
      </c>
      <c r="C26" s="354" t="s">
        <v>586</v>
      </c>
      <c r="D26" s="353">
        <v>2680.06</v>
      </c>
      <c r="E26" s="352">
        <v>4525.38</v>
      </c>
      <c r="F26" s="356">
        <f t="shared" si="1"/>
        <v>-0.40777128108578731</v>
      </c>
      <c r="G26" s="353">
        <v>458</v>
      </c>
      <c r="H26" s="352">
        <v>24</v>
      </c>
      <c r="I26" s="352">
        <f>G26/H26</f>
        <v>19.083333333333332</v>
      </c>
      <c r="J26" s="352">
        <v>5</v>
      </c>
      <c r="K26" s="352">
        <v>3</v>
      </c>
      <c r="L26" s="353">
        <v>16576.78</v>
      </c>
      <c r="M26" s="353">
        <v>2776</v>
      </c>
      <c r="N26" s="351">
        <v>44680</v>
      </c>
      <c r="O26" s="350" t="s">
        <v>43</v>
      </c>
      <c r="P26" s="347"/>
      <c r="Q26" s="359"/>
      <c r="R26" s="359"/>
      <c r="S26" s="335"/>
      <c r="T26" s="359"/>
      <c r="U26" s="346"/>
      <c r="V26" s="360"/>
      <c r="W26" s="360"/>
      <c r="X26" s="361"/>
      <c r="Y26" s="8"/>
      <c r="Z26" s="346"/>
      <c r="AA26" s="346"/>
      <c r="AB26" s="361"/>
      <c r="AC26" s="346"/>
    </row>
    <row r="27" spans="1:29" ht="25.35" customHeight="1">
      <c r="A27" s="349">
        <v>13</v>
      </c>
      <c r="B27" s="349">
        <v>13</v>
      </c>
      <c r="C27" s="354" t="s">
        <v>565</v>
      </c>
      <c r="D27" s="353">
        <v>2315.36</v>
      </c>
      <c r="E27" s="352">
        <v>3464.86</v>
      </c>
      <c r="F27" s="356">
        <f t="shared" si="1"/>
        <v>-0.3317594361676951</v>
      </c>
      <c r="G27" s="353">
        <v>342</v>
      </c>
      <c r="H27" s="352">
        <v>21</v>
      </c>
      <c r="I27" s="352">
        <f>G27/H27</f>
        <v>16.285714285714285</v>
      </c>
      <c r="J27" s="352">
        <v>3</v>
      </c>
      <c r="K27" s="352">
        <v>5</v>
      </c>
      <c r="L27" s="353">
        <v>65552</v>
      </c>
      <c r="M27" s="353">
        <v>10037</v>
      </c>
      <c r="N27" s="351">
        <v>44666</v>
      </c>
      <c r="O27" s="350" t="s">
        <v>52</v>
      </c>
      <c r="P27" s="347"/>
      <c r="Q27" s="359"/>
      <c r="R27" s="359"/>
      <c r="S27" s="335"/>
      <c r="T27" s="359"/>
      <c r="U27" s="346"/>
      <c r="V27" s="346"/>
      <c r="W27" s="346"/>
      <c r="X27" s="361"/>
      <c r="Y27" s="8"/>
      <c r="Z27" s="346"/>
      <c r="AA27" s="346"/>
      <c r="AB27" s="361"/>
      <c r="AC27" s="346"/>
    </row>
    <row r="28" spans="1:29" ht="25.35" customHeight="1">
      <c r="A28" s="349">
        <v>14</v>
      </c>
      <c r="B28" s="349">
        <v>9</v>
      </c>
      <c r="C28" s="354" t="s">
        <v>595</v>
      </c>
      <c r="D28" s="353">
        <v>1959</v>
      </c>
      <c r="E28" s="352">
        <v>6146</v>
      </c>
      <c r="F28" s="356">
        <f t="shared" si="1"/>
        <v>-0.68125610152945004</v>
      </c>
      <c r="G28" s="353">
        <v>319</v>
      </c>
      <c r="H28" s="352" t="s">
        <v>30</v>
      </c>
      <c r="I28" s="352" t="s">
        <v>30</v>
      </c>
      <c r="J28" s="352">
        <v>11</v>
      </c>
      <c r="K28" s="352">
        <v>2</v>
      </c>
      <c r="L28" s="353">
        <v>8101</v>
      </c>
      <c r="M28" s="353">
        <v>1363</v>
      </c>
      <c r="N28" s="351">
        <v>44687</v>
      </c>
      <c r="O28" s="350" t="s">
        <v>31</v>
      </c>
      <c r="P28" s="347"/>
      <c r="Q28" s="359"/>
      <c r="R28" s="359"/>
      <c r="S28" s="335"/>
      <c r="T28" s="359"/>
      <c r="U28" s="346"/>
      <c r="V28" s="360"/>
      <c r="W28" s="360"/>
      <c r="X28" s="346"/>
      <c r="Y28" s="361"/>
      <c r="Z28" s="8"/>
      <c r="AA28" s="346"/>
      <c r="AB28" s="361"/>
      <c r="AC28" s="346"/>
    </row>
    <row r="29" spans="1:29" ht="25.35" customHeight="1">
      <c r="A29" s="349">
        <v>15</v>
      </c>
      <c r="B29" s="362">
        <v>16</v>
      </c>
      <c r="C29" s="354" t="s">
        <v>573</v>
      </c>
      <c r="D29" s="353">
        <v>1886</v>
      </c>
      <c r="E29" s="352">
        <v>1864</v>
      </c>
      <c r="F29" s="356">
        <f t="shared" si="1"/>
        <v>1.1802575107296138E-2</v>
      </c>
      <c r="G29" s="353">
        <v>265</v>
      </c>
      <c r="H29" s="352" t="s">
        <v>30</v>
      </c>
      <c r="I29" s="352" t="s">
        <v>30</v>
      </c>
      <c r="J29" s="352">
        <v>3</v>
      </c>
      <c r="K29" s="352">
        <v>5</v>
      </c>
      <c r="L29" s="353">
        <v>48939</v>
      </c>
      <c r="M29" s="353">
        <v>7283</v>
      </c>
      <c r="N29" s="351">
        <v>44666</v>
      </c>
      <c r="O29" s="350" t="s">
        <v>31</v>
      </c>
      <c r="P29" s="347"/>
      <c r="V29" s="347"/>
      <c r="W29" s="347"/>
      <c r="X29" s="346"/>
      <c r="Y29" s="346"/>
      <c r="AA29" s="346"/>
    </row>
    <row r="30" spans="1:29" ht="25.35" customHeight="1">
      <c r="A30" s="349">
        <v>16</v>
      </c>
      <c r="B30" s="349">
        <v>15</v>
      </c>
      <c r="C30" s="354" t="s">
        <v>575</v>
      </c>
      <c r="D30" s="353">
        <v>1017.41</v>
      </c>
      <c r="E30" s="352">
        <v>3034.5</v>
      </c>
      <c r="F30" s="356">
        <f t="shared" si="1"/>
        <v>-0.66471906409622672</v>
      </c>
      <c r="G30" s="353">
        <v>196</v>
      </c>
      <c r="H30" s="352">
        <v>42</v>
      </c>
      <c r="I30" s="352">
        <f>G30/H30</f>
        <v>4.666666666666667</v>
      </c>
      <c r="J30" s="352">
        <v>5</v>
      </c>
      <c r="K30" s="352">
        <v>4</v>
      </c>
      <c r="L30" s="353">
        <v>32804.06</v>
      </c>
      <c r="M30" s="353">
        <v>6960</v>
      </c>
      <c r="N30" s="351">
        <v>44673</v>
      </c>
      <c r="O30" s="350" t="s">
        <v>265</v>
      </c>
      <c r="P30" s="78"/>
      <c r="Q30" s="359"/>
      <c r="R30" s="359"/>
      <c r="S30" s="335"/>
      <c r="T30" s="359"/>
      <c r="U30" s="346"/>
      <c r="V30" s="360"/>
      <c r="W30" s="360"/>
      <c r="X30" s="346"/>
      <c r="Y30" s="361"/>
      <c r="Z30" s="8"/>
      <c r="AA30" s="346"/>
      <c r="AB30" s="361"/>
      <c r="AC30" s="346"/>
    </row>
    <row r="31" spans="1:29" ht="25.35" customHeight="1">
      <c r="A31" s="349">
        <v>17</v>
      </c>
      <c r="B31" s="349">
        <v>12</v>
      </c>
      <c r="C31" s="354" t="s">
        <v>594</v>
      </c>
      <c r="D31" s="353">
        <v>674.8</v>
      </c>
      <c r="E31" s="352">
        <v>4267.2700000000004</v>
      </c>
      <c r="F31" s="356">
        <f t="shared" si="1"/>
        <v>-0.84186611112022436</v>
      </c>
      <c r="G31" s="353">
        <v>112</v>
      </c>
      <c r="H31" s="352">
        <v>25</v>
      </c>
      <c r="I31" s="352">
        <f>G31/H31</f>
        <v>4.4800000000000004</v>
      </c>
      <c r="J31" s="352">
        <v>8</v>
      </c>
      <c r="K31" s="352">
        <v>2</v>
      </c>
      <c r="L31" s="353">
        <v>4942</v>
      </c>
      <c r="M31" s="353">
        <v>769</v>
      </c>
      <c r="N31" s="351">
        <v>44687</v>
      </c>
      <c r="O31" s="350" t="s">
        <v>33</v>
      </c>
      <c r="P31" s="347"/>
      <c r="Q31" s="359"/>
      <c r="R31" s="359"/>
      <c r="S31" s="335"/>
      <c r="T31" s="359"/>
      <c r="U31" s="360"/>
      <c r="V31" s="360"/>
      <c r="W31" s="360"/>
      <c r="X31" s="346"/>
      <c r="Y31" s="361"/>
      <c r="Z31" s="8"/>
      <c r="AA31" s="346"/>
      <c r="AB31" s="361"/>
      <c r="AC31" s="346"/>
    </row>
    <row r="32" spans="1:29" ht="25.35" customHeight="1">
      <c r="A32" s="349">
        <v>18</v>
      </c>
      <c r="B32" s="362">
        <v>14</v>
      </c>
      <c r="C32" s="354" t="s">
        <v>579</v>
      </c>
      <c r="D32" s="353">
        <v>510</v>
      </c>
      <c r="E32" s="352">
        <v>3456.11</v>
      </c>
      <c r="F32" s="356">
        <f t="shared" si="1"/>
        <v>-0.85243525235018558</v>
      </c>
      <c r="G32" s="353">
        <v>90</v>
      </c>
      <c r="H32" s="352">
        <v>11</v>
      </c>
      <c r="I32" s="352">
        <f>G32/H32</f>
        <v>8.1818181818181817</v>
      </c>
      <c r="J32" s="352">
        <v>3</v>
      </c>
      <c r="K32" s="352">
        <v>3</v>
      </c>
      <c r="L32" s="353">
        <v>16842</v>
      </c>
      <c r="M32" s="353">
        <v>2599</v>
      </c>
      <c r="N32" s="351">
        <v>44680</v>
      </c>
      <c r="O32" s="350" t="s">
        <v>52</v>
      </c>
      <c r="P32" s="78"/>
      <c r="Q32" s="359"/>
      <c r="R32" s="359"/>
      <c r="S32" s="359"/>
      <c r="U32" s="346"/>
      <c r="V32" s="346"/>
      <c r="W32" s="346"/>
      <c r="X32" s="346"/>
      <c r="Y32" s="347"/>
      <c r="Z32" s="8"/>
      <c r="AA32" s="346"/>
      <c r="AC32" s="346"/>
    </row>
    <row r="33" spans="1:29" ht="25.35" customHeight="1">
      <c r="A33" s="349">
        <v>19</v>
      </c>
      <c r="B33" s="362" t="s">
        <v>67</v>
      </c>
      <c r="C33" s="354" t="s">
        <v>602</v>
      </c>
      <c r="D33" s="353">
        <v>482</v>
      </c>
      <c r="E33" s="352" t="s">
        <v>30</v>
      </c>
      <c r="F33" s="352" t="s">
        <v>30</v>
      </c>
      <c r="G33" s="353">
        <v>115</v>
      </c>
      <c r="H33" s="352">
        <v>9</v>
      </c>
      <c r="I33" s="352">
        <f>G33/H33</f>
        <v>12.777777777777779</v>
      </c>
      <c r="J33" s="352">
        <v>5</v>
      </c>
      <c r="K33" s="352">
        <v>1</v>
      </c>
      <c r="L33" s="353">
        <v>482</v>
      </c>
      <c r="M33" s="353">
        <v>115</v>
      </c>
      <c r="N33" s="351">
        <v>44694</v>
      </c>
      <c r="O33" s="350" t="s">
        <v>99</v>
      </c>
      <c r="P33" s="78" t="s">
        <v>605</v>
      </c>
      <c r="Q33" s="359"/>
      <c r="R33" s="359"/>
      <c r="S33" s="359"/>
      <c r="T33" s="359"/>
      <c r="U33" s="360"/>
      <c r="V33" s="360"/>
      <c r="W33" s="360"/>
      <c r="X33" s="346"/>
      <c r="Y33" s="361"/>
      <c r="Z33" s="361"/>
      <c r="AA33" s="8"/>
      <c r="AB33" s="346"/>
    </row>
    <row r="34" spans="1:29" ht="25.35" customHeight="1">
      <c r="A34" s="349">
        <v>20</v>
      </c>
      <c r="B34" s="362" t="s">
        <v>67</v>
      </c>
      <c r="C34" s="354" t="s">
        <v>603</v>
      </c>
      <c r="D34" s="353">
        <v>424.59999999999997</v>
      </c>
      <c r="E34" s="352" t="s">
        <v>30</v>
      </c>
      <c r="F34" s="352" t="s">
        <v>30</v>
      </c>
      <c r="G34" s="353">
        <v>82</v>
      </c>
      <c r="H34" s="352">
        <v>28</v>
      </c>
      <c r="I34" s="352">
        <f>G34/H34</f>
        <v>2.9285714285714284</v>
      </c>
      <c r="J34" s="352">
        <v>8</v>
      </c>
      <c r="K34" s="352">
        <v>1</v>
      </c>
      <c r="L34" s="353">
        <v>1054.5999999999999</v>
      </c>
      <c r="M34" s="353">
        <v>192</v>
      </c>
      <c r="N34" s="351">
        <v>44694</v>
      </c>
      <c r="O34" s="350" t="s">
        <v>604</v>
      </c>
      <c r="P34" s="347"/>
      <c r="Q34" s="359"/>
      <c r="R34" s="359"/>
      <c r="S34" s="359"/>
      <c r="T34" s="359"/>
      <c r="U34" s="360"/>
      <c r="V34" s="360"/>
      <c r="W34" s="360"/>
      <c r="X34" s="346"/>
      <c r="Y34" s="361"/>
      <c r="Z34" s="361"/>
      <c r="AA34" s="8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196248.96000000002</v>
      </c>
      <c r="E35" s="348">
        <v>299228.58</v>
      </c>
      <c r="F35" s="108">
        <f t="shared" ref="F35" si="2">(D35-E35)/E35</f>
        <v>-0.34415034820537527</v>
      </c>
      <c r="G35" s="348">
        <f t="shared" ref="G35" si="3">SUM(G23:G34)</f>
        <v>32083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18</v>
      </c>
      <c r="C37" s="354" t="s">
        <v>578</v>
      </c>
      <c r="D37" s="353">
        <v>329</v>
      </c>
      <c r="E37" s="352">
        <v>1017</v>
      </c>
      <c r="F37" s="356">
        <f>(D37-E37)/E37</f>
        <v>-0.67649950835791539</v>
      </c>
      <c r="G37" s="353">
        <v>58</v>
      </c>
      <c r="H37" s="352">
        <v>2</v>
      </c>
      <c r="I37" s="352">
        <f>G37/H37</f>
        <v>29</v>
      </c>
      <c r="J37" s="352">
        <v>1</v>
      </c>
      <c r="K37" s="352">
        <v>4</v>
      </c>
      <c r="L37" s="353">
        <v>10620</v>
      </c>
      <c r="M37" s="353">
        <v>2053</v>
      </c>
      <c r="N37" s="351">
        <v>44673</v>
      </c>
      <c r="O37" s="350" t="s">
        <v>99</v>
      </c>
      <c r="P37" s="347"/>
      <c r="Q37" s="359"/>
      <c r="R37" s="359"/>
      <c r="S37" s="335"/>
      <c r="T37" s="359"/>
      <c r="U37" s="346"/>
      <c r="V37" s="360"/>
      <c r="W37" s="360"/>
      <c r="X37" s="361"/>
      <c r="Y37" s="8"/>
      <c r="Z37" s="346"/>
      <c r="AA37" s="346"/>
      <c r="AB37" s="361"/>
      <c r="AC37" s="346"/>
    </row>
    <row r="38" spans="1:29" ht="25.35" customHeight="1">
      <c r="A38" s="349">
        <v>22</v>
      </c>
      <c r="B38" s="349">
        <v>17</v>
      </c>
      <c r="C38" s="354" t="s">
        <v>574</v>
      </c>
      <c r="D38" s="353">
        <v>312.14999999999998</v>
      </c>
      <c r="E38" s="352">
        <v>1460.64</v>
      </c>
      <c r="F38" s="356">
        <f>(D38-E38)/E38</f>
        <v>-0.78629231022017754</v>
      </c>
      <c r="G38" s="353">
        <v>52</v>
      </c>
      <c r="H38" s="352">
        <v>7</v>
      </c>
      <c r="I38" s="352">
        <f>G38/H38</f>
        <v>7.4285714285714288</v>
      </c>
      <c r="J38" s="352">
        <v>1</v>
      </c>
      <c r="K38" s="352">
        <v>4</v>
      </c>
      <c r="L38" s="353">
        <v>30281.919999999998</v>
      </c>
      <c r="M38" s="353">
        <v>4630</v>
      </c>
      <c r="N38" s="351">
        <v>44673</v>
      </c>
      <c r="O38" s="350" t="s">
        <v>27</v>
      </c>
      <c r="P38" s="347"/>
      <c r="Q38" s="359"/>
      <c r="R38" s="359"/>
      <c r="S38" s="335"/>
      <c r="T38" s="359"/>
      <c r="U38" s="346"/>
      <c r="V38" s="360"/>
      <c r="W38" s="360"/>
      <c r="X38" s="361"/>
      <c r="Y38" s="8"/>
      <c r="Z38" s="346"/>
      <c r="AA38" s="346"/>
      <c r="AB38" s="361"/>
      <c r="AC38" s="346"/>
    </row>
    <row r="39" spans="1:29" ht="25.35" customHeight="1">
      <c r="A39" s="349">
        <v>23</v>
      </c>
      <c r="B39" s="120">
        <v>20</v>
      </c>
      <c r="C39" s="354" t="s">
        <v>491</v>
      </c>
      <c r="D39" s="353">
        <v>106</v>
      </c>
      <c r="E39" s="352">
        <v>134</v>
      </c>
      <c r="F39" s="356">
        <f>(D39-E39)/E39</f>
        <v>-0.20895522388059701</v>
      </c>
      <c r="G39" s="353">
        <v>16</v>
      </c>
      <c r="H39" s="352" t="s">
        <v>30</v>
      </c>
      <c r="I39" s="352" t="s">
        <v>30</v>
      </c>
      <c r="J39" s="352">
        <v>1</v>
      </c>
      <c r="K39" s="352">
        <v>12</v>
      </c>
      <c r="L39" s="353">
        <v>17233</v>
      </c>
      <c r="M39" s="353">
        <v>2795</v>
      </c>
      <c r="N39" s="351">
        <v>44603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8"/>
      <c r="Z39" s="346"/>
      <c r="AA39" s="346"/>
      <c r="AB39" s="361"/>
      <c r="AC39" s="346"/>
    </row>
    <row r="40" spans="1:29" ht="25.35" customHeight="1">
      <c r="A40" s="349">
        <v>24</v>
      </c>
      <c r="B40" s="355" t="s">
        <v>30</v>
      </c>
      <c r="C40" s="354" t="s">
        <v>497</v>
      </c>
      <c r="D40" s="353">
        <v>98</v>
      </c>
      <c r="E40" s="352" t="s">
        <v>30</v>
      </c>
      <c r="F40" s="352" t="s">
        <v>30</v>
      </c>
      <c r="G40" s="353">
        <v>16</v>
      </c>
      <c r="H40" s="352">
        <v>2</v>
      </c>
      <c r="I40" s="352">
        <f>G40/H40</f>
        <v>8</v>
      </c>
      <c r="J40" s="352">
        <v>2</v>
      </c>
      <c r="K40" s="352" t="s">
        <v>30</v>
      </c>
      <c r="L40" s="353">
        <v>141711.95000000001</v>
      </c>
      <c r="M40" s="353">
        <v>23829</v>
      </c>
      <c r="N40" s="351">
        <v>44610</v>
      </c>
      <c r="O40" s="350" t="s">
        <v>183</v>
      </c>
      <c r="P40" s="347"/>
      <c r="Q40" s="359"/>
      <c r="R40" s="359"/>
      <c r="S40" s="335"/>
      <c r="T40" s="359"/>
      <c r="V40" s="360"/>
      <c r="W40" s="360"/>
      <c r="X40" s="361"/>
      <c r="Y40" s="8"/>
      <c r="Z40" s="346"/>
      <c r="AA40" s="346"/>
      <c r="AB40" s="361"/>
      <c r="AC40" s="346"/>
    </row>
    <row r="41" spans="1:29" ht="25.35" customHeight="1">
      <c r="A41" s="349">
        <v>25</v>
      </c>
      <c r="B41" s="352" t="s">
        <v>30</v>
      </c>
      <c r="C41" s="354" t="s">
        <v>360</v>
      </c>
      <c r="D41" s="353">
        <v>50</v>
      </c>
      <c r="E41" s="352" t="s">
        <v>30</v>
      </c>
      <c r="F41" s="352" t="s">
        <v>30</v>
      </c>
      <c r="G41" s="353">
        <v>10</v>
      </c>
      <c r="H41" s="352">
        <v>2</v>
      </c>
      <c r="I41" s="352">
        <f>G41/H41</f>
        <v>5</v>
      </c>
      <c r="J41" s="352">
        <v>1</v>
      </c>
      <c r="K41" s="352" t="s">
        <v>30</v>
      </c>
      <c r="L41" s="353">
        <v>29852.75</v>
      </c>
      <c r="M41" s="353">
        <v>5292</v>
      </c>
      <c r="N41" s="351">
        <v>44519</v>
      </c>
      <c r="O41" s="350" t="s">
        <v>361</v>
      </c>
      <c r="P41" s="347"/>
      <c r="Q41" s="359"/>
      <c r="R41" s="359"/>
      <c r="S41" s="335"/>
      <c r="T41" s="359"/>
      <c r="V41" s="360"/>
      <c r="W41" s="360"/>
      <c r="X41" s="361"/>
      <c r="Y41" s="346"/>
      <c r="Z41" s="346"/>
      <c r="AA41" s="8"/>
      <c r="AB41" s="361"/>
      <c r="AC41" s="346"/>
    </row>
    <row r="42" spans="1:29" ht="25.35" customHeight="1">
      <c r="A42" s="349">
        <v>26</v>
      </c>
      <c r="B42" s="355" t="s">
        <v>30</v>
      </c>
      <c r="C42" s="354" t="s">
        <v>630</v>
      </c>
      <c r="D42" s="353">
        <v>12</v>
      </c>
      <c r="E42" s="352" t="s">
        <v>30</v>
      </c>
      <c r="F42" s="352" t="s">
        <v>30</v>
      </c>
      <c r="G42" s="353">
        <v>3</v>
      </c>
      <c r="H42" s="352">
        <v>1</v>
      </c>
      <c r="I42" s="352">
        <f>G42/H42</f>
        <v>3</v>
      </c>
      <c r="J42" s="352">
        <v>1</v>
      </c>
      <c r="K42" s="352">
        <v>2</v>
      </c>
      <c r="L42" s="353">
        <v>149</v>
      </c>
      <c r="M42" s="353">
        <v>31</v>
      </c>
      <c r="N42" s="351">
        <v>44687</v>
      </c>
      <c r="O42" s="350" t="s">
        <v>183</v>
      </c>
      <c r="P42" s="347"/>
      <c r="Q42" s="359"/>
      <c r="R42" s="359"/>
      <c r="S42" s="335"/>
      <c r="T42" s="359"/>
      <c r="U42" s="346"/>
      <c r="V42" s="360"/>
      <c r="W42" s="360"/>
      <c r="X42" s="8"/>
      <c r="Y42" s="346"/>
      <c r="Z42" s="346"/>
      <c r="AA42" s="361"/>
      <c r="AB42" s="361"/>
      <c r="AC42" s="346"/>
    </row>
    <row r="43" spans="1:29" ht="25.35" customHeight="1">
      <c r="A43" s="248"/>
      <c r="B43" s="248"/>
      <c r="C43" s="266" t="s">
        <v>187</v>
      </c>
      <c r="D43" s="348">
        <f>SUM(D35:D42)</f>
        <v>197156.11000000002</v>
      </c>
      <c r="E43" s="348">
        <v>299539.08</v>
      </c>
      <c r="F43" s="108">
        <f>(D43-E43)/E43</f>
        <v>-0.34180171081516308</v>
      </c>
      <c r="G43" s="348">
        <f>SUM(G35:G42)</f>
        <v>32238</v>
      </c>
      <c r="H43" s="348"/>
      <c r="I43" s="251"/>
      <c r="J43" s="250"/>
      <c r="K43" s="252"/>
      <c r="L43" s="253"/>
      <c r="M43" s="257"/>
      <c r="N43" s="254"/>
      <c r="O43" s="281"/>
      <c r="R43" s="347"/>
    </row>
    <row r="44" spans="1:29" ht="23.1" customHeight="1">
      <c r="W44" s="33"/>
    </row>
    <row r="45" spans="1:29" ht="17.25" customHeight="1"/>
    <row r="56" spans="16:18">
      <c r="R56" s="347"/>
    </row>
    <row r="61" spans="16:18">
      <c r="P61" s="347"/>
    </row>
    <row r="65" spans="21:23" ht="12" customHeight="1"/>
    <row r="75" spans="21:23">
      <c r="U75" s="347"/>
      <c r="V75" s="347"/>
      <c r="W75" s="347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 ht="19.5">
      <c r="A6" s="411"/>
      <c r="B6" s="411"/>
      <c r="C6" s="414"/>
      <c r="D6" s="138" t="s">
        <v>271</v>
      </c>
      <c r="E6" s="138" t="s">
        <v>254</v>
      </c>
      <c r="F6" s="414"/>
      <c r="G6" s="138" t="s">
        <v>271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199"/>
      <c r="E9" s="199"/>
      <c r="F9" s="413" t="s">
        <v>15</v>
      </c>
      <c r="G9" s="199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200" t="s">
        <v>272</v>
      </c>
      <c r="E10" s="200" t="s">
        <v>255</v>
      </c>
      <c r="F10" s="414"/>
      <c r="G10" s="200" t="s">
        <v>272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200" t="s">
        <v>14</v>
      </c>
      <c r="E11" s="138" t="s">
        <v>14</v>
      </c>
      <c r="F11" s="414"/>
      <c r="G11" s="200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201"/>
      <c r="E12" s="5" t="s">
        <v>2</v>
      </c>
      <c r="F12" s="415"/>
      <c r="G12" s="201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 ht="19.5">
      <c r="A6" s="411"/>
      <c r="B6" s="411"/>
      <c r="C6" s="414"/>
      <c r="D6" s="138" t="s">
        <v>254</v>
      </c>
      <c r="E6" s="138" t="s">
        <v>250</v>
      </c>
      <c r="F6" s="414"/>
      <c r="G6" s="138" t="s">
        <v>254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195"/>
      <c r="E9" s="195"/>
      <c r="F9" s="413" t="s">
        <v>15</v>
      </c>
      <c r="G9" s="195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196" t="s">
        <v>255</v>
      </c>
      <c r="E10" s="196" t="s">
        <v>251</v>
      </c>
      <c r="F10" s="414"/>
      <c r="G10" s="196" t="s">
        <v>255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196" t="s">
        <v>14</v>
      </c>
      <c r="E11" s="138" t="s">
        <v>14</v>
      </c>
      <c r="F11" s="414"/>
      <c r="G11" s="196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197"/>
      <c r="E12" s="5" t="s">
        <v>2</v>
      </c>
      <c r="F12" s="415"/>
      <c r="G12" s="197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250</v>
      </c>
      <c r="E6" s="138" t="s">
        <v>237</v>
      </c>
      <c r="F6" s="414"/>
      <c r="G6" s="138" t="s">
        <v>250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192"/>
      <c r="E9" s="192"/>
      <c r="F9" s="413" t="s">
        <v>15</v>
      </c>
      <c r="G9" s="192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193" t="s">
        <v>251</v>
      </c>
      <c r="E10" s="193" t="s">
        <v>238</v>
      </c>
      <c r="F10" s="414"/>
      <c r="G10" s="193" t="s">
        <v>251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193" t="s">
        <v>14</v>
      </c>
      <c r="E11" s="138" t="s">
        <v>14</v>
      </c>
      <c r="F11" s="414"/>
      <c r="G11" s="193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194"/>
      <c r="E12" s="5" t="s">
        <v>2</v>
      </c>
      <c r="F12" s="415"/>
      <c r="G12" s="194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237</v>
      </c>
      <c r="E6" s="138" t="s">
        <v>232</v>
      </c>
      <c r="F6" s="414"/>
      <c r="G6" s="138" t="s">
        <v>237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189"/>
      <c r="E9" s="189"/>
      <c r="F9" s="413" t="s">
        <v>15</v>
      </c>
      <c r="G9" s="189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190" t="s">
        <v>238</v>
      </c>
      <c r="E10" s="190" t="s">
        <v>233</v>
      </c>
      <c r="F10" s="414"/>
      <c r="G10" s="190" t="s">
        <v>238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190" t="s">
        <v>14</v>
      </c>
      <c r="E11" s="138" t="s">
        <v>14</v>
      </c>
      <c r="F11" s="414"/>
      <c r="G11" s="190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191"/>
      <c r="E12" s="5" t="s">
        <v>2</v>
      </c>
      <c r="F12" s="415"/>
      <c r="G12" s="191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>
      <c r="A6" s="411"/>
      <c r="B6" s="411"/>
      <c r="C6" s="414"/>
      <c r="D6" s="138" t="s">
        <v>232</v>
      </c>
      <c r="E6" s="138" t="s">
        <v>222</v>
      </c>
      <c r="F6" s="414"/>
      <c r="G6" s="138" t="s">
        <v>232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186"/>
      <c r="E9" s="186"/>
      <c r="F9" s="413" t="s">
        <v>15</v>
      </c>
      <c r="G9" s="186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187" t="s">
        <v>233</v>
      </c>
      <c r="E10" s="187" t="s">
        <v>223</v>
      </c>
      <c r="F10" s="414"/>
      <c r="G10" s="187" t="s">
        <v>233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187" t="s">
        <v>14</v>
      </c>
      <c r="E11" s="138" t="s">
        <v>14</v>
      </c>
      <c r="F11" s="414"/>
      <c r="G11" s="187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188"/>
      <c r="E12" s="5" t="s">
        <v>2</v>
      </c>
      <c r="F12" s="415"/>
      <c r="G12" s="188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7" ht="19.5">
      <c r="A6" s="411"/>
      <c r="B6" s="411"/>
      <c r="C6" s="414"/>
      <c r="D6" s="138" t="s">
        <v>222</v>
      </c>
      <c r="E6" s="138" t="s">
        <v>208</v>
      </c>
      <c r="F6" s="414"/>
      <c r="G6" s="138" t="s">
        <v>222</v>
      </c>
      <c r="H6" s="414"/>
      <c r="I6" s="414"/>
      <c r="J6" s="414"/>
      <c r="K6" s="414"/>
      <c r="L6" s="414"/>
      <c r="M6" s="414"/>
      <c r="N6" s="414"/>
      <c r="O6" s="414"/>
    </row>
    <row r="7" spans="1:27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7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7" ht="15" customHeight="1">
      <c r="A9" s="410"/>
      <c r="B9" s="410"/>
      <c r="C9" s="413" t="s">
        <v>13</v>
      </c>
      <c r="D9" s="183"/>
      <c r="E9" s="183"/>
      <c r="F9" s="413" t="s">
        <v>15</v>
      </c>
      <c r="G9" s="183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7" ht="19.5">
      <c r="A10" s="411"/>
      <c r="B10" s="411"/>
      <c r="C10" s="414"/>
      <c r="D10" s="184" t="s">
        <v>223</v>
      </c>
      <c r="E10" s="184" t="s">
        <v>209</v>
      </c>
      <c r="F10" s="414"/>
      <c r="G10" s="184" t="s">
        <v>223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7">
      <c r="A11" s="411"/>
      <c r="B11" s="411"/>
      <c r="C11" s="414"/>
      <c r="D11" s="184" t="s">
        <v>14</v>
      </c>
      <c r="E11" s="138" t="s">
        <v>14</v>
      </c>
      <c r="F11" s="414"/>
      <c r="G11" s="184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7" ht="15.6" customHeight="1" thickBot="1">
      <c r="A12" s="411"/>
      <c r="B12" s="412"/>
      <c r="C12" s="415"/>
      <c r="D12" s="185"/>
      <c r="E12" s="5" t="s">
        <v>2</v>
      </c>
      <c r="F12" s="415"/>
      <c r="G12" s="185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138" t="s">
        <v>208</v>
      </c>
      <c r="E6" s="138" t="s">
        <v>199</v>
      </c>
      <c r="F6" s="414"/>
      <c r="G6" s="138" t="s">
        <v>208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79"/>
      <c r="E9" s="179"/>
      <c r="F9" s="413" t="s">
        <v>15</v>
      </c>
      <c r="G9" s="179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180" t="s">
        <v>209</v>
      </c>
      <c r="E10" s="182" t="s">
        <v>200</v>
      </c>
      <c r="F10" s="414"/>
      <c r="G10" s="182" t="s">
        <v>209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6">
      <c r="A11" s="411"/>
      <c r="B11" s="411"/>
      <c r="C11" s="414"/>
      <c r="D11" s="180" t="s">
        <v>14</v>
      </c>
      <c r="E11" s="138" t="s">
        <v>14</v>
      </c>
      <c r="F11" s="414"/>
      <c r="G11" s="180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6" ht="15.6" customHeight="1" thickBot="1">
      <c r="A12" s="411"/>
      <c r="B12" s="412"/>
      <c r="C12" s="415"/>
      <c r="D12" s="181"/>
      <c r="E12" s="5" t="s">
        <v>2</v>
      </c>
      <c r="F12" s="415"/>
      <c r="G12" s="181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138" t="s">
        <v>199</v>
      </c>
      <c r="E6" s="138" t="s">
        <v>195</v>
      </c>
      <c r="F6" s="414"/>
      <c r="G6" s="138" t="s">
        <v>199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138" t="s">
        <v>1</v>
      </c>
      <c r="E7" s="138" t="s">
        <v>1</v>
      </c>
      <c r="F7" s="414"/>
      <c r="G7" s="138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35"/>
      <c r="E9" s="135"/>
      <c r="F9" s="413" t="s">
        <v>15</v>
      </c>
      <c r="G9" s="135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156" t="s">
        <v>200</v>
      </c>
      <c r="E10" s="156" t="s">
        <v>196</v>
      </c>
      <c r="F10" s="414"/>
      <c r="G10" s="156" t="s">
        <v>200</v>
      </c>
      <c r="H10" s="138" t="s">
        <v>17</v>
      </c>
      <c r="I10" s="414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414"/>
      <c r="R10" s="8"/>
    </row>
    <row r="11" spans="1:26">
      <c r="A11" s="411"/>
      <c r="B11" s="411"/>
      <c r="C11" s="414"/>
      <c r="D11" s="156" t="s">
        <v>14</v>
      </c>
      <c r="E11" s="138" t="s">
        <v>14</v>
      </c>
      <c r="F11" s="414"/>
      <c r="G11" s="156" t="s">
        <v>16</v>
      </c>
      <c r="H11" s="6"/>
      <c r="I11" s="414"/>
      <c r="J11" s="6"/>
      <c r="K11" s="6"/>
      <c r="L11" s="12" t="s">
        <v>2</v>
      </c>
      <c r="M11" s="138" t="s">
        <v>17</v>
      </c>
      <c r="N11" s="6"/>
      <c r="O11" s="414"/>
      <c r="R11" s="140"/>
      <c r="T11" s="140"/>
      <c r="U11" s="139"/>
    </row>
    <row r="12" spans="1:26" ht="15.6" customHeight="1" thickBot="1">
      <c r="A12" s="411"/>
      <c r="B12" s="412"/>
      <c r="C12" s="415"/>
      <c r="D12" s="136"/>
      <c r="E12" s="5" t="s">
        <v>2</v>
      </c>
      <c r="F12" s="415"/>
      <c r="G12" s="136" t="s">
        <v>17</v>
      </c>
      <c r="H12" s="32"/>
      <c r="I12" s="415"/>
      <c r="J12" s="32"/>
      <c r="K12" s="32"/>
      <c r="L12" s="32"/>
      <c r="M12" s="32"/>
      <c r="N12" s="32"/>
      <c r="O12" s="415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195</v>
      </c>
      <c r="E6" s="138" t="s">
        <v>175</v>
      </c>
      <c r="F6" s="414"/>
      <c r="G6" s="138" t="s">
        <v>195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32"/>
      <c r="E9" s="132"/>
      <c r="F9" s="413" t="s">
        <v>15</v>
      </c>
      <c r="G9" s="132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133" t="s">
        <v>196</v>
      </c>
      <c r="E10" s="156" t="s">
        <v>176</v>
      </c>
      <c r="F10" s="414"/>
      <c r="G10" s="156" t="s">
        <v>196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33" t="s">
        <v>14</v>
      </c>
      <c r="E11" s="4" t="s">
        <v>14</v>
      </c>
      <c r="F11" s="414"/>
      <c r="G11" s="133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34"/>
      <c r="E12" s="5" t="s">
        <v>2</v>
      </c>
      <c r="F12" s="415"/>
      <c r="G12" s="134" t="s">
        <v>17</v>
      </c>
      <c r="H12" s="32"/>
      <c r="I12" s="415"/>
      <c r="J12" s="32"/>
      <c r="K12" s="32"/>
      <c r="L12" s="32"/>
      <c r="M12" s="32"/>
      <c r="N12" s="32"/>
      <c r="O12" s="415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175</v>
      </c>
      <c r="E6" s="4" t="s">
        <v>166</v>
      </c>
      <c r="F6" s="414"/>
      <c r="G6" s="4" t="s">
        <v>175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28"/>
      <c r="E9" s="128"/>
      <c r="F9" s="413" t="s">
        <v>15</v>
      </c>
      <c r="G9" s="128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129" t="s">
        <v>176</v>
      </c>
      <c r="E10" s="129" t="s">
        <v>167</v>
      </c>
      <c r="F10" s="414"/>
      <c r="G10" s="129" t="s">
        <v>176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29" t="s">
        <v>14</v>
      </c>
      <c r="E11" s="4" t="s">
        <v>14</v>
      </c>
      <c r="F11" s="414"/>
      <c r="G11" s="129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30"/>
      <c r="E12" s="5" t="s">
        <v>2</v>
      </c>
      <c r="F12" s="415"/>
      <c r="G12" s="130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6.7109375" style="345" customWidth="1"/>
    <col min="18" max="18" width="7" style="345" customWidth="1"/>
    <col min="19" max="19" width="6.85546875" style="345" customWidth="1"/>
    <col min="20" max="20" width="6.1406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599</v>
      </c>
      <c r="F1" s="235"/>
      <c r="G1" s="235"/>
      <c r="H1" s="235"/>
      <c r="I1" s="235"/>
    </row>
    <row r="2" spans="1:29" ht="19.5" customHeight="1">
      <c r="E2" s="235" t="s">
        <v>600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597</v>
      </c>
      <c r="E6" s="237" t="s">
        <v>590</v>
      </c>
      <c r="F6" s="414"/>
      <c r="G6" s="414" t="s">
        <v>597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395"/>
      <c r="E9" s="395"/>
      <c r="F9" s="413" t="s">
        <v>15</v>
      </c>
      <c r="G9" s="395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6"/>
      <c r="Z9" s="347"/>
    </row>
    <row r="10" spans="1:29" ht="19.5">
      <c r="A10" s="411"/>
      <c r="B10" s="411"/>
      <c r="C10" s="414"/>
      <c r="D10" s="237" t="s">
        <v>598</v>
      </c>
      <c r="E10" s="237" t="s">
        <v>591</v>
      </c>
      <c r="F10" s="414"/>
      <c r="G10" s="237" t="s">
        <v>598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6"/>
      <c r="Z10" s="347"/>
    </row>
    <row r="11" spans="1:29">
      <c r="A11" s="411"/>
      <c r="B11" s="411"/>
      <c r="C11" s="414"/>
      <c r="D11" s="396" t="s">
        <v>14</v>
      </c>
      <c r="E11" s="237" t="s">
        <v>14</v>
      </c>
      <c r="F11" s="414"/>
      <c r="G11" s="396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1"/>
      <c r="B12" s="412"/>
      <c r="C12" s="415"/>
      <c r="D12" s="397"/>
      <c r="E12" s="238" t="s">
        <v>2</v>
      </c>
      <c r="F12" s="415"/>
      <c r="G12" s="397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 t="s">
        <v>67</v>
      </c>
      <c r="C13" s="354" t="s">
        <v>589</v>
      </c>
      <c r="D13" s="353">
        <v>178812.19</v>
      </c>
      <c r="E13" s="352" t="s">
        <v>30</v>
      </c>
      <c r="F13" s="352" t="s">
        <v>30</v>
      </c>
      <c r="G13" s="353">
        <v>24034</v>
      </c>
      <c r="H13" s="352">
        <v>428</v>
      </c>
      <c r="I13" s="352">
        <f>G13/H13</f>
        <v>56.154205607476634</v>
      </c>
      <c r="J13" s="352">
        <v>27</v>
      </c>
      <c r="K13" s="352">
        <v>1</v>
      </c>
      <c r="L13" s="353">
        <v>210733</v>
      </c>
      <c r="M13" s="353">
        <v>28364</v>
      </c>
      <c r="N13" s="351">
        <v>44687</v>
      </c>
      <c r="O13" s="350" t="s">
        <v>32</v>
      </c>
      <c r="P13" s="347"/>
      <c r="Q13" s="359"/>
      <c r="R13" s="359"/>
      <c r="S13" s="359"/>
      <c r="T13" s="359"/>
      <c r="V13" s="347"/>
      <c r="W13" s="346"/>
      <c r="X13" s="346"/>
      <c r="Y13" s="8"/>
      <c r="Z13" s="8"/>
      <c r="AA13" s="8"/>
      <c r="AB13" s="347"/>
      <c r="AC13" s="346"/>
    </row>
    <row r="14" spans="1:29" ht="25.35" customHeight="1">
      <c r="A14" s="349">
        <v>2</v>
      </c>
      <c r="B14" s="349">
        <v>3</v>
      </c>
      <c r="C14" s="354" t="s">
        <v>547</v>
      </c>
      <c r="D14" s="353">
        <v>20313.52</v>
      </c>
      <c r="E14" s="352">
        <v>20555.900000000001</v>
      </c>
      <c r="F14" s="356">
        <f t="shared" ref="F14:F20" si="0">(D14-E14)/E14</f>
        <v>-1.1791261876152394E-2</v>
      </c>
      <c r="G14" s="353">
        <v>3843</v>
      </c>
      <c r="H14" s="352">
        <v>188</v>
      </c>
      <c r="I14" s="352">
        <f>G14/H14</f>
        <v>20.441489361702128</v>
      </c>
      <c r="J14" s="352">
        <v>14</v>
      </c>
      <c r="K14" s="352">
        <v>6</v>
      </c>
      <c r="L14" s="353">
        <v>321135</v>
      </c>
      <c r="M14" s="353">
        <v>62241</v>
      </c>
      <c r="N14" s="351">
        <v>44652</v>
      </c>
      <c r="O14" s="350" t="s">
        <v>113</v>
      </c>
      <c r="P14" s="347"/>
      <c r="Q14" s="359"/>
      <c r="R14" s="359"/>
      <c r="S14" s="335"/>
      <c r="T14" s="359"/>
      <c r="U14" s="346"/>
      <c r="V14" s="360"/>
      <c r="W14" s="360"/>
      <c r="X14" s="346"/>
      <c r="Y14" s="8"/>
      <c r="Z14" s="361"/>
      <c r="AA14" s="346"/>
      <c r="AB14" s="361"/>
      <c r="AC14" s="346"/>
    </row>
    <row r="15" spans="1:29" ht="25.35" customHeight="1">
      <c r="A15" s="349">
        <v>3</v>
      </c>
      <c r="B15" s="349">
        <v>2</v>
      </c>
      <c r="C15" s="354" t="s">
        <v>566</v>
      </c>
      <c r="D15" s="353">
        <v>14950.68</v>
      </c>
      <c r="E15" s="352">
        <v>31317.85</v>
      </c>
      <c r="F15" s="356">
        <f t="shared" si="0"/>
        <v>-0.52261473887894605</v>
      </c>
      <c r="G15" s="353">
        <v>2348</v>
      </c>
      <c r="H15" s="352">
        <v>166</v>
      </c>
      <c r="I15" s="352">
        <f>G15/H15</f>
        <v>14.144578313253012</v>
      </c>
      <c r="J15" s="352">
        <v>9</v>
      </c>
      <c r="K15" s="352">
        <v>4</v>
      </c>
      <c r="L15" s="353">
        <v>277517.78000000003</v>
      </c>
      <c r="M15" s="353">
        <v>38297</v>
      </c>
      <c r="N15" s="351">
        <v>44666</v>
      </c>
      <c r="O15" s="350" t="s">
        <v>34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49">
        <v>4</v>
      </c>
      <c r="C16" s="354" t="s">
        <v>576</v>
      </c>
      <c r="D16" s="353">
        <v>14162</v>
      </c>
      <c r="E16" s="352">
        <v>19389</v>
      </c>
      <c r="F16" s="356">
        <f t="shared" si="0"/>
        <v>-0.26958584764557225</v>
      </c>
      <c r="G16" s="353">
        <v>2011</v>
      </c>
      <c r="H16" s="352" t="s">
        <v>30</v>
      </c>
      <c r="I16" s="352" t="s">
        <v>30</v>
      </c>
      <c r="J16" s="352">
        <v>11</v>
      </c>
      <c r="K16" s="352">
        <v>3</v>
      </c>
      <c r="L16" s="353">
        <v>64520</v>
      </c>
      <c r="M16" s="353">
        <v>9388</v>
      </c>
      <c r="N16" s="351">
        <v>44673</v>
      </c>
      <c r="O16" s="350" t="s">
        <v>31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8"/>
      <c r="AB16" s="347"/>
      <c r="AC16" s="346"/>
    </row>
    <row r="17" spans="1:29" ht="25.35" customHeight="1">
      <c r="A17" s="349">
        <v>5</v>
      </c>
      <c r="B17" s="349">
        <v>6</v>
      </c>
      <c r="C17" s="354" t="s">
        <v>584</v>
      </c>
      <c r="D17" s="353">
        <v>9981</v>
      </c>
      <c r="E17" s="352">
        <v>12458</v>
      </c>
      <c r="F17" s="356">
        <f t="shared" si="0"/>
        <v>-0.19882806228929203</v>
      </c>
      <c r="G17" s="353">
        <v>2196</v>
      </c>
      <c r="H17" s="352" t="s">
        <v>30</v>
      </c>
      <c r="I17" s="352" t="s">
        <v>30</v>
      </c>
      <c r="J17" s="352">
        <v>14</v>
      </c>
      <c r="K17" s="352">
        <v>2</v>
      </c>
      <c r="L17" s="353">
        <v>24812</v>
      </c>
      <c r="M17" s="353">
        <v>5236</v>
      </c>
      <c r="N17" s="351">
        <v>44680</v>
      </c>
      <c r="O17" s="350" t="s">
        <v>31</v>
      </c>
      <c r="P17" s="347"/>
      <c r="Q17" s="359"/>
      <c r="R17" s="359"/>
      <c r="S17" s="335"/>
      <c r="T17" s="361"/>
      <c r="U17" s="346"/>
      <c r="V17" s="360"/>
      <c r="W17" s="360"/>
      <c r="X17" s="8"/>
      <c r="Y17" s="346"/>
      <c r="Z17" s="346"/>
      <c r="AA17" s="361"/>
      <c r="AB17" s="361"/>
      <c r="AC17" s="346"/>
    </row>
    <row r="18" spans="1:29" ht="25.35" customHeight="1">
      <c r="A18" s="349">
        <v>6</v>
      </c>
      <c r="B18" s="349">
        <v>5</v>
      </c>
      <c r="C18" s="354" t="s">
        <v>549</v>
      </c>
      <c r="D18" s="353">
        <v>9755.76</v>
      </c>
      <c r="E18" s="352">
        <v>17559.009999999998</v>
      </c>
      <c r="F18" s="356">
        <f t="shared" si="0"/>
        <v>-0.44440147821545739</v>
      </c>
      <c r="G18" s="353">
        <v>2462</v>
      </c>
      <c r="H18" s="352">
        <v>102</v>
      </c>
      <c r="I18" s="352">
        <f>G18/H18</f>
        <v>24.137254901960784</v>
      </c>
      <c r="J18" s="352">
        <v>17</v>
      </c>
      <c r="K18" s="352">
        <v>5</v>
      </c>
      <c r="L18" s="353">
        <v>127471.32</v>
      </c>
      <c r="M18" s="353">
        <v>30116</v>
      </c>
      <c r="N18" s="351">
        <v>44659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8"/>
      <c r="Y18" s="346"/>
      <c r="Z18" s="346"/>
      <c r="AA18" s="361"/>
      <c r="AB18" s="361"/>
      <c r="AC18" s="346"/>
    </row>
    <row r="19" spans="1:29" ht="25.35" customHeight="1">
      <c r="A19" s="349">
        <v>7</v>
      </c>
      <c r="B19" s="362">
        <v>7</v>
      </c>
      <c r="C19" s="354" t="s">
        <v>550</v>
      </c>
      <c r="D19" s="353">
        <v>8466.69</v>
      </c>
      <c r="E19" s="352">
        <v>11908.53</v>
      </c>
      <c r="F19" s="356">
        <f t="shared" si="0"/>
        <v>-0.28902307841522001</v>
      </c>
      <c r="G19" s="353">
        <v>1258</v>
      </c>
      <c r="H19" s="352">
        <v>68</v>
      </c>
      <c r="I19" s="352">
        <f>G19/H19</f>
        <v>18.5</v>
      </c>
      <c r="J19" s="352">
        <v>7</v>
      </c>
      <c r="K19" s="352">
        <v>5</v>
      </c>
      <c r="L19" s="353">
        <v>155353</v>
      </c>
      <c r="M19" s="353">
        <v>22384</v>
      </c>
      <c r="N19" s="351">
        <v>44659</v>
      </c>
      <c r="O19" s="350" t="s">
        <v>113</v>
      </c>
      <c r="P19" s="347"/>
      <c r="Q19" s="359"/>
      <c r="R19" s="359"/>
      <c r="S19" s="359"/>
      <c r="T19" s="359"/>
      <c r="U19" s="360"/>
      <c r="V19" s="360"/>
      <c r="W19" s="346"/>
      <c r="X19" s="360"/>
      <c r="Y19" s="361"/>
      <c r="Z19" s="361"/>
      <c r="AA19" s="346"/>
    </row>
    <row r="20" spans="1:29" ht="25.35" customHeight="1">
      <c r="A20" s="349">
        <v>8</v>
      </c>
      <c r="B20" s="349">
        <v>11</v>
      </c>
      <c r="C20" s="354" t="s">
        <v>522</v>
      </c>
      <c r="D20" s="353">
        <v>7315.47</v>
      </c>
      <c r="E20" s="352">
        <v>6774.06</v>
      </c>
      <c r="F20" s="356">
        <f t="shared" si="0"/>
        <v>7.9924004216083089E-2</v>
      </c>
      <c r="G20" s="353">
        <v>1396</v>
      </c>
      <c r="H20" s="352">
        <v>77</v>
      </c>
      <c r="I20" s="352">
        <f>G20/H20</f>
        <v>18.129870129870131</v>
      </c>
      <c r="J20" s="352">
        <v>8</v>
      </c>
      <c r="K20" s="352">
        <v>9</v>
      </c>
      <c r="L20" s="353">
        <v>248065</v>
      </c>
      <c r="M20" s="353">
        <v>49767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49" t="s">
        <v>67</v>
      </c>
      <c r="C21" s="354" t="s">
        <v>595</v>
      </c>
      <c r="D21" s="353">
        <v>6146</v>
      </c>
      <c r="E21" s="352" t="s">
        <v>30</v>
      </c>
      <c r="F21" s="352" t="s">
        <v>30</v>
      </c>
      <c r="G21" s="353">
        <v>1044</v>
      </c>
      <c r="H21" s="352" t="s">
        <v>30</v>
      </c>
      <c r="I21" s="352" t="s">
        <v>30</v>
      </c>
      <c r="J21" s="352">
        <v>18</v>
      </c>
      <c r="K21" s="352">
        <v>1</v>
      </c>
      <c r="L21" s="353">
        <v>6146</v>
      </c>
      <c r="M21" s="353">
        <v>1044</v>
      </c>
      <c r="N21" s="351">
        <v>44687</v>
      </c>
      <c r="O21" s="350" t="s">
        <v>31</v>
      </c>
      <c r="P21" s="347"/>
      <c r="Q21" s="359"/>
      <c r="R21" s="359"/>
      <c r="S21" s="335"/>
      <c r="T21" s="359"/>
      <c r="U21" s="346"/>
      <c r="V21" s="346"/>
      <c r="W21" s="346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49">
        <v>12</v>
      </c>
      <c r="C22" s="354" t="s">
        <v>530</v>
      </c>
      <c r="D22" s="353">
        <v>5838.02</v>
      </c>
      <c r="E22" s="352">
        <v>5845.43</v>
      </c>
      <c r="F22" s="356">
        <f>(D22-E22)/E22</f>
        <v>-1.2676569559467573E-3</v>
      </c>
      <c r="G22" s="353">
        <v>1172</v>
      </c>
      <c r="H22" s="352">
        <v>57</v>
      </c>
      <c r="I22" s="352">
        <f>G22/H22</f>
        <v>20.561403508771932</v>
      </c>
      <c r="J22" s="352">
        <v>7</v>
      </c>
      <c r="K22" s="352">
        <v>8</v>
      </c>
      <c r="L22" s="353">
        <v>155788</v>
      </c>
      <c r="M22" s="353">
        <v>31103</v>
      </c>
      <c r="N22" s="351">
        <v>44638</v>
      </c>
      <c r="O22" s="350" t="s">
        <v>52</v>
      </c>
      <c r="P22" s="347"/>
      <c r="Q22" s="359"/>
      <c r="R22" s="359"/>
      <c r="S22" s="335"/>
      <c r="T22" s="359"/>
      <c r="U22" s="346"/>
      <c r="V22" s="360"/>
      <c r="W22" s="360"/>
      <c r="X22" s="346"/>
      <c r="Y22" s="8"/>
      <c r="Z22" s="361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275741.33</v>
      </c>
      <c r="E23" s="348">
        <v>171587.19000000003</v>
      </c>
      <c r="F23" s="108">
        <f>(D23-E23)/E23</f>
        <v>0.60700417088245318</v>
      </c>
      <c r="G23" s="348">
        <f>SUM(G13:G22)</f>
        <v>41764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8</v>
      </c>
      <c r="C25" s="354" t="s">
        <v>586</v>
      </c>
      <c r="D25" s="353">
        <v>4525.38</v>
      </c>
      <c r="E25" s="352">
        <v>9359.34</v>
      </c>
      <c r="F25" s="356">
        <f>(D25-E25)/E25</f>
        <v>-0.51648513677246477</v>
      </c>
      <c r="G25" s="353">
        <v>758</v>
      </c>
      <c r="H25" s="352">
        <v>47</v>
      </c>
      <c r="I25" s="352">
        <f>G25/H25</f>
        <v>16.127659574468087</v>
      </c>
      <c r="J25" s="352">
        <v>11</v>
      </c>
      <c r="K25" s="352">
        <v>2</v>
      </c>
      <c r="L25" s="353">
        <v>13896.72</v>
      </c>
      <c r="M25" s="353">
        <v>2318</v>
      </c>
      <c r="N25" s="351">
        <v>44680</v>
      </c>
      <c r="O25" s="350" t="s">
        <v>43</v>
      </c>
      <c r="P25" s="347"/>
      <c r="Q25" s="359"/>
      <c r="R25" s="359"/>
      <c r="S25" s="335"/>
      <c r="T25" s="359"/>
      <c r="U25" s="346"/>
      <c r="V25" s="360"/>
      <c r="W25" s="360"/>
      <c r="X25" s="346"/>
      <c r="Y25" s="8"/>
      <c r="Z25" s="361"/>
      <c r="AA25" s="346"/>
      <c r="AB25" s="361"/>
      <c r="AC25" s="346"/>
    </row>
    <row r="26" spans="1:29" ht="25.35" customHeight="1">
      <c r="A26" s="349">
        <v>12</v>
      </c>
      <c r="B26" s="349" t="s">
        <v>67</v>
      </c>
      <c r="C26" s="354" t="s">
        <v>594</v>
      </c>
      <c r="D26" s="353">
        <v>4267.2700000000004</v>
      </c>
      <c r="E26" s="352" t="s">
        <v>30</v>
      </c>
      <c r="F26" s="352" t="s">
        <v>30</v>
      </c>
      <c r="G26" s="353">
        <v>657</v>
      </c>
      <c r="H26" s="352">
        <v>117</v>
      </c>
      <c r="I26" s="352">
        <f>G26/H26</f>
        <v>5.615384615384615</v>
      </c>
      <c r="J26" s="352">
        <v>16</v>
      </c>
      <c r="K26" s="352">
        <v>1</v>
      </c>
      <c r="L26" s="353">
        <v>4267</v>
      </c>
      <c r="M26" s="353">
        <v>657</v>
      </c>
      <c r="N26" s="351">
        <v>44687</v>
      </c>
      <c r="O26" s="350" t="s">
        <v>33</v>
      </c>
      <c r="P26" s="347"/>
      <c r="Q26" s="359"/>
      <c r="R26" s="359"/>
      <c r="S26" s="335"/>
      <c r="T26" s="359"/>
      <c r="U26" s="346"/>
      <c r="V26" s="360"/>
      <c r="W26" s="360"/>
      <c r="X26" s="346"/>
      <c r="Y26" s="8"/>
      <c r="Z26" s="361"/>
      <c r="AA26" s="346"/>
      <c r="AB26" s="361"/>
      <c r="AC26" s="346"/>
    </row>
    <row r="27" spans="1:29" ht="25.35" customHeight="1">
      <c r="A27" s="349">
        <v>13</v>
      </c>
      <c r="B27" s="362">
        <v>10</v>
      </c>
      <c r="C27" s="354" t="s">
        <v>565</v>
      </c>
      <c r="D27" s="353">
        <v>3464.86</v>
      </c>
      <c r="E27" s="352">
        <v>8102.29</v>
      </c>
      <c r="F27" s="356">
        <f t="shared" ref="F27:F32" si="1">(D27-E27)/E27</f>
        <v>-0.57236040674920308</v>
      </c>
      <c r="G27" s="353">
        <v>519</v>
      </c>
      <c r="H27" s="352">
        <v>30</v>
      </c>
      <c r="I27" s="352">
        <f>G27/H27</f>
        <v>17.3</v>
      </c>
      <c r="J27" s="352">
        <v>6</v>
      </c>
      <c r="K27" s="352">
        <v>4</v>
      </c>
      <c r="L27" s="353">
        <v>63237</v>
      </c>
      <c r="M27" s="353">
        <v>9695</v>
      </c>
      <c r="N27" s="351">
        <v>44666</v>
      </c>
      <c r="O27" s="350" t="s">
        <v>52</v>
      </c>
      <c r="P27" s="347"/>
      <c r="Q27" s="359"/>
      <c r="R27" s="359"/>
      <c r="S27" s="359"/>
      <c r="U27" s="346"/>
      <c r="V27" s="346"/>
      <c r="W27" s="346"/>
      <c r="X27" s="346"/>
      <c r="Y27" s="8"/>
      <c r="Z27" s="347"/>
      <c r="AA27" s="346"/>
      <c r="AC27" s="346"/>
    </row>
    <row r="28" spans="1:29" ht="25.35" customHeight="1">
      <c r="A28" s="349">
        <v>14</v>
      </c>
      <c r="B28" s="362">
        <v>9</v>
      </c>
      <c r="C28" s="354" t="s">
        <v>579</v>
      </c>
      <c r="D28" s="353">
        <v>3456.11</v>
      </c>
      <c r="E28" s="352">
        <v>9016.26</v>
      </c>
      <c r="F28" s="356">
        <f t="shared" si="1"/>
        <v>-0.61668030868675028</v>
      </c>
      <c r="G28" s="353">
        <v>571</v>
      </c>
      <c r="H28" s="352">
        <v>62</v>
      </c>
      <c r="I28" s="352">
        <f>G28/H28</f>
        <v>9.2096774193548381</v>
      </c>
      <c r="J28" s="352">
        <v>10</v>
      </c>
      <c r="K28" s="352">
        <v>2</v>
      </c>
      <c r="L28" s="353">
        <v>16332</v>
      </c>
      <c r="M28" s="353">
        <v>2509</v>
      </c>
      <c r="N28" s="351">
        <v>44680</v>
      </c>
      <c r="O28" s="350" t="s">
        <v>52</v>
      </c>
      <c r="P28" s="78"/>
      <c r="Q28" s="359"/>
      <c r="R28" s="359"/>
      <c r="S28" s="359"/>
      <c r="T28" s="359"/>
      <c r="U28" s="360"/>
      <c r="V28" s="360"/>
      <c r="W28" s="360"/>
      <c r="X28" s="346"/>
      <c r="Y28" s="361"/>
      <c r="Z28" s="361"/>
      <c r="AA28" s="8"/>
      <c r="AB28" s="346"/>
    </row>
    <row r="29" spans="1:29" ht="25.35" customHeight="1">
      <c r="A29" s="349">
        <v>15</v>
      </c>
      <c r="B29" s="362">
        <v>16</v>
      </c>
      <c r="C29" s="354" t="s">
        <v>575</v>
      </c>
      <c r="D29" s="353">
        <v>3034.5</v>
      </c>
      <c r="E29" s="352">
        <v>3868.91</v>
      </c>
      <c r="F29" s="356">
        <f t="shared" si="1"/>
        <v>-0.21567056354373709</v>
      </c>
      <c r="G29" s="353">
        <v>662</v>
      </c>
      <c r="H29" s="352">
        <v>56</v>
      </c>
      <c r="I29" s="352">
        <f>G29/H29</f>
        <v>11.821428571428571</v>
      </c>
      <c r="J29" s="352">
        <v>7</v>
      </c>
      <c r="K29" s="352">
        <v>3</v>
      </c>
      <c r="L29" s="353">
        <v>31786.65</v>
      </c>
      <c r="M29" s="353">
        <v>6764</v>
      </c>
      <c r="N29" s="351">
        <v>44673</v>
      </c>
      <c r="O29" s="350" t="s">
        <v>265</v>
      </c>
      <c r="P29" s="78"/>
      <c r="Q29" s="359"/>
      <c r="R29" s="359"/>
      <c r="S29" s="359"/>
      <c r="T29" s="359"/>
      <c r="U29" s="360"/>
      <c r="V29" s="360"/>
      <c r="W29" s="360"/>
      <c r="X29" s="346"/>
      <c r="Y29" s="361"/>
      <c r="Z29" s="361"/>
      <c r="AA29" s="8"/>
      <c r="AB29" s="346"/>
    </row>
    <row r="30" spans="1:29" ht="25.35" customHeight="1">
      <c r="A30" s="349">
        <v>16</v>
      </c>
      <c r="B30" s="349">
        <v>14</v>
      </c>
      <c r="C30" s="354" t="s">
        <v>573</v>
      </c>
      <c r="D30" s="353">
        <v>1864</v>
      </c>
      <c r="E30" s="352">
        <v>4630</v>
      </c>
      <c r="F30" s="356">
        <f t="shared" si="1"/>
        <v>-0.59740820734341249</v>
      </c>
      <c r="G30" s="353">
        <v>265</v>
      </c>
      <c r="H30" s="352" t="s">
        <v>30</v>
      </c>
      <c r="I30" s="352" t="s">
        <v>30</v>
      </c>
      <c r="J30" s="352">
        <v>3</v>
      </c>
      <c r="K30" s="352">
        <v>4</v>
      </c>
      <c r="L30" s="353">
        <v>47053</v>
      </c>
      <c r="M30" s="353">
        <v>7018</v>
      </c>
      <c r="N30" s="351">
        <v>44666</v>
      </c>
      <c r="O30" s="350" t="s">
        <v>31</v>
      </c>
      <c r="P30" s="347"/>
      <c r="Q30" s="359"/>
      <c r="R30" s="359"/>
      <c r="S30" s="335"/>
      <c r="T30" s="359"/>
      <c r="U30" s="346"/>
      <c r="V30" s="360"/>
      <c r="W30" s="360"/>
      <c r="X30" s="361"/>
      <c r="Y30" s="346"/>
      <c r="Z30" s="8"/>
      <c r="AA30" s="346"/>
      <c r="AB30" s="361"/>
      <c r="AC30" s="346"/>
    </row>
    <row r="31" spans="1:29" ht="25.35" customHeight="1">
      <c r="A31" s="349">
        <v>17</v>
      </c>
      <c r="B31" s="349">
        <v>13</v>
      </c>
      <c r="C31" s="354" t="s">
        <v>574</v>
      </c>
      <c r="D31" s="353">
        <v>1460.64</v>
      </c>
      <c r="E31" s="352">
        <v>5158.6400000000003</v>
      </c>
      <c r="F31" s="356">
        <f t="shared" si="1"/>
        <v>-0.71685560535334891</v>
      </c>
      <c r="G31" s="353">
        <v>228</v>
      </c>
      <c r="H31" s="352">
        <v>24</v>
      </c>
      <c r="I31" s="352">
        <f>G31/H31</f>
        <v>9.5</v>
      </c>
      <c r="J31" s="352">
        <v>6</v>
      </c>
      <c r="K31" s="352">
        <v>3</v>
      </c>
      <c r="L31" s="353">
        <v>29969.77</v>
      </c>
      <c r="M31" s="353">
        <v>4578</v>
      </c>
      <c r="N31" s="351">
        <v>44673</v>
      </c>
      <c r="O31" s="350" t="s">
        <v>27</v>
      </c>
      <c r="P31" s="347"/>
      <c r="Q31" s="359"/>
      <c r="R31" s="359"/>
      <c r="S31" s="335"/>
      <c r="T31" s="359"/>
      <c r="U31" s="346"/>
      <c r="V31" s="360"/>
      <c r="W31" s="360"/>
      <c r="X31" s="361"/>
      <c r="Y31" s="346"/>
      <c r="Z31" s="8"/>
      <c r="AA31" s="346"/>
      <c r="AB31" s="361"/>
      <c r="AC31" s="346"/>
    </row>
    <row r="32" spans="1:29" ht="25.35" customHeight="1">
      <c r="A32" s="349">
        <v>18</v>
      </c>
      <c r="B32" s="349">
        <v>17</v>
      </c>
      <c r="C32" s="354" t="s">
        <v>578</v>
      </c>
      <c r="D32" s="353">
        <v>1017</v>
      </c>
      <c r="E32" s="352">
        <v>1559</v>
      </c>
      <c r="F32" s="356">
        <f t="shared" si="1"/>
        <v>-0.34765875561257215</v>
      </c>
      <c r="G32" s="353">
        <v>196</v>
      </c>
      <c r="H32" s="352">
        <v>10</v>
      </c>
      <c r="I32" s="352">
        <f>G32/H32</f>
        <v>19.600000000000001</v>
      </c>
      <c r="J32" s="352">
        <v>4</v>
      </c>
      <c r="K32" s="352">
        <v>3</v>
      </c>
      <c r="L32" s="353">
        <v>10291</v>
      </c>
      <c r="M32" s="353">
        <v>1995</v>
      </c>
      <c r="N32" s="351">
        <v>44673</v>
      </c>
      <c r="O32" s="350" t="s">
        <v>99</v>
      </c>
      <c r="P32" s="347"/>
      <c r="Q32" s="359"/>
      <c r="R32" s="359"/>
      <c r="S32" s="335"/>
      <c r="T32" s="359"/>
      <c r="V32" s="360"/>
      <c r="W32" s="360"/>
      <c r="X32" s="361"/>
      <c r="Y32" s="346"/>
      <c r="Z32" s="8"/>
      <c r="AA32" s="346"/>
      <c r="AB32" s="361"/>
      <c r="AC32" s="346"/>
    </row>
    <row r="33" spans="1:29" ht="25.35" customHeight="1">
      <c r="A33" s="349">
        <v>19</v>
      </c>
      <c r="B33" s="349" t="s">
        <v>40</v>
      </c>
      <c r="C33" s="354" t="s">
        <v>596</v>
      </c>
      <c r="D33" s="353">
        <v>263.49</v>
      </c>
      <c r="E33" s="352" t="s">
        <v>30</v>
      </c>
      <c r="F33" s="352" t="s">
        <v>30</v>
      </c>
      <c r="G33" s="353">
        <v>46</v>
      </c>
      <c r="H33" s="352">
        <v>9</v>
      </c>
      <c r="I33" s="352">
        <f>G33/H33</f>
        <v>5.1111111111111107</v>
      </c>
      <c r="J33" s="352">
        <v>6</v>
      </c>
      <c r="K33" s="352">
        <v>0</v>
      </c>
      <c r="L33" s="353">
        <v>263.49</v>
      </c>
      <c r="M33" s="353">
        <v>46</v>
      </c>
      <c r="N33" s="351" t="s">
        <v>190</v>
      </c>
      <c r="O33" s="350" t="s">
        <v>27</v>
      </c>
      <c r="P33" s="347"/>
      <c r="Q33" s="359"/>
      <c r="R33" s="385"/>
      <c r="S33" s="335"/>
      <c r="T33" s="347"/>
      <c r="U33" s="347"/>
      <c r="V33" s="347"/>
      <c r="W33" s="360"/>
      <c r="X33" s="346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55" t="s">
        <v>30</v>
      </c>
      <c r="C34" s="354" t="s">
        <v>491</v>
      </c>
      <c r="D34" s="353">
        <v>134</v>
      </c>
      <c r="E34" s="352" t="s">
        <v>30</v>
      </c>
      <c r="F34" s="352" t="s">
        <v>30</v>
      </c>
      <c r="G34" s="353">
        <v>25</v>
      </c>
      <c r="H34" s="352" t="s">
        <v>30</v>
      </c>
      <c r="I34" s="352" t="s">
        <v>30</v>
      </c>
      <c r="J34" s="352">
        <v>1</v>
      </c>
      <c r="K34" s="352">
        <v>11</v>
      </c>
      <c r="L34" s="353">
        <v>17127</v>
      </c>
      <c r="M34" s="353">
        <v>2779</v>
      </c>
      <c r="N34" s="351">
        <v>44603</v>
      </c>
      <c r="O34" s="350" t="s">
        <v>31</v>
      </c>
      <c r="P34" s="347"/>
      <c r="Q34" s="359"/>
      <c r="R34" s="359"/>
      <c r="S34" s="335"/>
      <c r="T34" s="359"/>
      <c r="V34" s="360"/>
      <c r="W34" s="360"/>
      <c r="X34" s="361"/>
      <c r="Y34" s="346"/>
      <c r="Z34" s="8"/>
      <c r="AA34" s="346"/>
      <c r="AB34" s="361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299228.58</v>
      </c>
      <c r="E35" s="348">
        <v>206713.72000000006</v>
      </c>
      <c r="F35" s="108">
        <f>(D35-E35)/E35</f>
        <v>0.44755065120979842</v>
      </c>
      <c r="G35" s="348">
        <f>SUM(G23:G34)</f>
        <v>45691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15</v>
      </c>
      <c r="C37" s="354" t="s">
        <v>587</v>
      </c>
      <c r="D37" s="353">
        <v>132</v>
      </c>
      <c r="E37" s="352">
        <v>4147.42</v>
      </c>
      <c r="F37" s="356">
        <f>(D37-E37)/E37</f>
        <v>-0.96817298465069845</v>
      </c>
      <c r="G37" s="353">
        <v>25</v>
      </c>
      <c r="H37" s="352">
        <v>8</v>
      </c>
      <c r="I37" s="352">
        <f>G37/H37</f>
        <v>3.125</v>
      </c>
      <c r="J37" s="352">
        <v>5</v>
      </c>
      <c r="K37" s="352">
        <v>2</v>
      </c>
      <c r="L37" s="353">
        <v>4279</v>
      </c>
      <c r="M37" s="353">
        <v>691</v>
      </c>
      <c r="N37" s="351">
        <v>44680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1"/>
      <c r="X37" s="346"/>
      <c r="Y37" s="361"/>
      <c r="Z37" s="360"/>
      <c r="AA37" s="8"/>
      <c r="AB37" s="346"/>
    </row>
    <row r="38" spans="1:29" ht="25.35" customHeight="1">
      <c r="A38" s="349">
        <v>22</v>
      </c>
      <c r="B38" s="362">
        <v>21</v>
      </c>
      <c r="C38" s="354" t="s">
        <v>562</v>
      </c>
      <c r="D38" s="353">
        <v>106</v>
      </c>
      <c r="E38" s="352">
        <v>498</v>
      </c>
      <c r="F38" s="356">
        <f>(D38-E38)/E38</f>
        <v>-0.78714859437751006</v>
      </c>
      <c r="G38" s="353">
        <v>20</v>
      </c>
      <c r="H38" s="352">
        <v>1</v>
      </c>
      <c r="I38" s="352">
        <f>G38/H38</f>
        <v>20</v>
      </c>
      <c r="J38" s="352">
        <v>1</v>
      </c>
      <c r="K38" s="352">
        <v>5</v>
      </c>
      <c r="L38" s="353">
        <v>37474.660000000003</v>
      </c>
      <c r="M38" s="353">
        <v>6641</v>
      </c>
      <c r="N38" s="351">
        <v>44659</v>
      </c>
      <c r="O38" s="350" t="s">
        <v>563</v>
      </c>
      <c r="P38" s="347"/>
      <c r="Q38" s="359"/>
      <c r="R38" s="359"/>
      <c r="S38" s="335"/>
      <c r="T38" s="359"/>
      <c r="V38" s="360"/>
      <c r="W38" s="360"/>
      <c r="X38" s="361"/>
      <c r="Y38" s="33"/>
      <c r="Z38" s="8"/>
      <c r="AA38" s="346"/>
      <c r="AB38" s="361"/>
      <c r="AC38" s="346"/>
    </row>
    <row r="39" spans="1:29" ht="25.35" customHeight="1">
      <c r="A39" s="349">
        <v>23</v>
      </c>
      <c r="B39" s="352" t="s">
        <v>30</v>
      </c>
      <c r="C39" s="354" t="s">
        <v>510</v>
      </c>
      <c r="D39" s="353">
        <v>52</v>
      </c>
      <c r="E39" s="352" t="s">
        <v>30</v>
      </c>
      <c r="F39" s="352" t="s">
        <v>30</v>
      </c>
      <c r="G39" s="353">
        <v>10</v>
      </c>
      <c r="H39" s="352">
        <v>1</v>
      </c>
      <c r="I39" s="352">
        <f>G39/H39</f>
        <v>10</v>
      </c>
      <c r="J39" s="352">
        <v>1</v>
      </c>
      <c r="K39" s="352" t="s">
        <v>30</v>
      </c>
      <c r="L39" s="353">
        <v>9509</v>
      </c>
      <c r="M39" s="353">
        <v>1719</v>
      </c>
      <c r="N39" s="351">
        <v>44617</v>
      </c>
      <c r="O39" s="350" t="s">
        <v>52</v>
      </c>
      <c r="P39" s="347"/>
      <c r="Q39" s="359"/>
      <c r="R39" s="385"/>
      <c r="S39" s="385"/>
      <c r="T39" s="385"/>
      <c r="U39" s="33"/>
      <c r="V39" s="33"/>
      <c r="W39" s="33"/>
      <c r="X39" s="8"/>
      <c r="Y39" s="360"/>
      <c r="Z39" s="361"/>
      <c r="AA39" s="361"/>
      <c r="AB39" s="346"/>
      <c r="AC39" s="346"/>
    </row>
    <row r="40" spans="1:29" ht="25.35" customHeight="1">
      <c r="A40" s="349">
        <v>24</v>
      </c>
      <c r="B40" s="352" t="s">
        <v>30</v>
      </c>
      <c r="C40" s="354" t="s">
        <v>544</v>
      </c>
      <c r="D40" s="353">
        <v>20.5</v>
      </c>
      <c r="E40" s="352" t="s">
        <v>30</v>
      </c>
      <c r="F40" s="352" t="s">
        <v>30</v>
      </c>
      <c r="G40" s="353">
        <v>9</v>
      </c>
      <c r="H40" s="352">
        <v>1</v>
      </c>
      <c r="I40" s="352">
        <f>G40/H40</f>
        <v>9</v>
      </c>
      <c r="J40" s="352">
        <v>1</v>
      </c>
      <c r="K40" s="352">
        <v>7</v>
      </c>
      <c r="L40" s="353">
        <v>16735.52</v>
      </c>
      <c r="M40" s="353">
        <v>3450</v>
      </c>
      <c r="N40" s="351">
        <v>44645</v>
      </c>
      <c r="O40" s="350" t="s">
        <v>27</v>
      </c>
      <c r="P40" s="347"/>
      <c r="Q40" s="361"/>
      <c r="R40" s="385"/>
      <c r="S40" s="359"/>
      <c r="T40" s="359"/>
      <c r="U40" s="359"/>
      <c r="V40" s="360"/>
      <c r="W40" s="360"/>
      <c r="X40" s="346"/>
      <c r="Y40" s="361"/>
      <c r="Z40" s="8"/>
      <c r="AA40" s="361"/>
      <c r="AB40" s="346"/>
      <c r="AC40" s="346"/>
    </row>
    <row r="41" spans="1:29" ht="25.35" customHeight="1">
      <c r="A41" s="248"/>
      <c r="B41" s="248"/>
      <c r="C41" s="266" t="s">
        <v>336</v>
      </c>
      <c r="D41" s="348">
        <f>SUM(D35:D40)</f>
        <v>299539.08</v>
      </c>
      <c r="E41" s="348">
        <v>209206.12000000005</v>
      </c>
      <c r="F41" s="108">
        <f t="shared" ref="F41" si="2">(D41-E41)/E41</f>
        <v>0.43178928035183645</v>
      </c>
      <c r="G41" s="348">
        <f>SUM(G35:G40)</f>
        <v>45755</v>
      </c>
      <c r="H41" s="348"/>
      <c r="I41" s="251"/>
      <c r="J41" s="250"/>
      <c r="K41" s="252"/>
      <c r="L41" s="253"/>
      <c r="M41" s="257"/>
      <c r="N41" s="254"/>
      <c r="O41" s="281"/>
      <c r="R41" s="347"/>
    </row>
    <row r="42" spans="1:29" ht="23.1" customHeight="1">
      <c r="W42" s="33"/>
    </row>
    <row r="43" spans="1:29" ht="17.25" customHeight="1"/>
    <row r="54" spans="16:18">
      <c r="R54" s="347"/>
    </row>
    <row r="59" spans="16:18">
      <c r="P59" s="347"/>
    </row>
    <row r="63" spans="16:18" ht="12" customHeight="1"/>
    <row r="73" spans="21:23">
      <c r="U73" s="347"/>
      <c r="V73" s="347"/>
      <c r="W73" s="347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166</v>
      </c>
      <c r="E6" s="4" t="s">
        <v>155</v>
      </c>
      <c r="F6" s="414"/>
      <c r="G6" s="4" t="s">
        <v>166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25"/>
      <c r="E9" s="125"/>
      <c r="F9" s="413" t="s">
        <v>15</v>
      </c>
      <c r="G9" s="125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126" t="s">
        <v>167</v>
      </c>
      <c r="E10" s="126" t="s">
        <v>156</v>
      </c>
      <c r="F10" s="414"/>
      <c r="G10" s="126" t="s">
        <v>167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26" t="s">
        <v>14</v>
      </c>
      <c r="E11" s="4" t="s">
        <v>14</v>
      </c>
      <c r="F11" s="414"/>
      <c r="G11" s="126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27"/>
      <c r="E12" s="5" t="s">
        <v>2</v>
      </c>
      <c r="F12" s="415"/>
      <c r="G12" s="127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155</v>
      </c>
      <c r="E6" s="4" t="s">
        <v>144</v>
      </c>
      <c r="F6" s="414"/>
      <c r="G6" s="4" t="s">
        <v>155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17"/>
      <c r="E9" s="117"/>
      <c r="F9" s="413" t="s">
        <v>15</v>
      </c>
      <c r="G9" s="117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118" t="s">
        <v>156</v>
      </c>
      <c r="E10" s="118" t="s">
        <v>145</v>
      </c>
      <c r="F10" s="414"/>
      <c r="G10" s="118" t="s">
        <v>156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18" t="s">
        <v>14</v>
      </c>
      <c r="E11" s="4" t="s">
        <v>14</v>
      </c>
      <c r="F11" s="414"/>
      <c r="G11" s="118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19"/>
      <c r="E12" s="5" t="s">
        <v>2</v>
      </c>
      <c r="F12" s="415"/>
      <c r="G12" s="119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144</v>
      </c>
      <c r="E6" s="4" t="s">
        <v>137</v>
      </c>
      <c r="F6" s="414"/>
      <c r="G6" s="4" t="s">
        <v>144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14"/>
      <c r="E9" s="114"/>
      <c r="F9" s="413" t="s">
        <v>15</v>
      </c>
      <c r="G9" s="114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115" t="s">
        <v>145</v>
      </c>
      <c r="E10" s="115" t="s">
        <v>138</v>
      </c>
      <c r="F10" s="414"/>
      <c r="G10" s="115" t="s">
        <v>145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15" t="s">
        <v>14</v>
      </c>
      <c r="E11" s="4" t="s">
        <v>14</v>
      </c>
      <c r="F11" s="414"/>
      <c r="G11" s="115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16"/>
      <c r="E12" s="5" t="s">
        <v>2</v>
      </c>
      <c r="F12" s="415"/>
      <c r="G12" s="116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499194.24</v>
      </c>
      <c r="E35" s="61">
        <f ca="1">SUM(E23:E37)</f>
        <v>441687.75000000012</v>
      </c>
      <c r="F35" s="93">
        <f ca="1">(D35-E35)/E35</f>
        <v>0.13019715851299896</v>
      </c>
      <c r="G35" s="61">
        <f ca="1">SUM(G23:G37)</f>
        <v>119755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880800.52</v>
      </c>
      <c r="E47" s="61">
        <f ca="1">SUM(E35:E49)</f>
        <v>985772.75000000023</v>
      </c>
      <c r="F47" s="108">
        <f ca="1">(D47-E47)/E47</f>
        <v>-0.19854878239742518</v>
      </c>
      <c r="G47" s="61">
        <f ca="1">SUM(G35:G49)</f>
        <v>290595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880824.52</v>
      </c>
      <c r="E52" s="61">
        <f ca="1">SUM(E47:E51)</f>
        <v>629688.71000000008</v>
      </c>
      <c r="F52" s="108">
        <f ca="1">(D52-E52)/E52</f>
        <v>0.39882533387012753</v>
      </c>
      <c r="G52" s="61">
        <f ca="1">SUM(G47:G51)</f>
        <v>194113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137</v>
      </c>
      <c r="E6" s="4" t="s">
        <v>126</v>
      </c>
      <c r="F6" s="414"/>
      <c r="G6" s="4" t="s">
        <v>137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11"/>
      <c r="E9" s="111"/>
      <c r="F9" s="413" t="s">
        <v>15</v>
      </c>
      <c r="G9" s="111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112" t="s">
        <v>138</v>
      </c>
      <c r="E10" s="112" t="s">
        <v>129</v>
      </c>
      <c r="F10" s="414"/>
      <c r="G10" s="112" t="s">
        <v>138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12" t="s">
        <v>14</v>
      </c>
      <c r="E11" s="4" t="s">
        <v>14</v>
      </c>
      <c r="F11" s="414"/>
      <c r="G11" s="112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13"/>
      <c r="E12" s="5" t="s">
        <v>2</v>
      </c>
      <c r="F12" s="415"/>
      <c r="G12" s="113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126</v>
      </c>
      <c r="E6" s="4" t="s">
        <v>102</v>
      </c>
      <c r="F6" s="414"/>
      <c r="G6" s="4" t="s">
        <v>126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04"/>
      <c r="E9" s="104"/>
      <c r="F9" s="413" t="s">
        <v>15</v>
      </c>
      <c r="G9" s="104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105" t="s">
        <v>129</v>
      </c>
      <c r="E10" s="107" t="s">
        <v>103</v>
      </c>
      <c r="F10" s="414"/>
      <c r="G10" s="107" t="s">
        <v>129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05" t="s">
        <v>14</v>
      </c>
      <c r="E11" s="4" t="s">
        <v>14</v>
      </c>
      <c r="F11" s="414"/>
      <c r="G11" s="105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06"/>
      <c r="E12" s="5" t="s">
        <v>2</v>
      </c>
      <c r="F12" s="415"/>
      <c r="G12" s="106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102</v>
      </c>
      <c r="E6" s="4" t="s">
        <v>94</v>
      </c>
      <c r="F6" s="414"/>
      <c r="G6" s="4" t="s">
        <v>102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101"/>
      <c r="E9" s="101"/>
      <c r="F9" s="413" t="s">
        <v>15</v>
      </c>
      <c r="G9" s="101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102" t="s">
        <v>103</v>
      </c>
      <c r="E10" s="102" t="s">
        <v>95</v>
      </c>
      <c r="F10" s="414"/>
      <c r="G10" s="102" t="s">
        <v>103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102" t="s">
        <v>14</v>
      </c>
      <c r="E11" s="4" t="s">
        <v>14</v>
      </c>
      <c r="F11" s="414"/>
      <c r="G11" s="102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103"/>
      <c r="E12" s="5" t="s">
        <v>2</v>
      </c>
      <c r="F12" s="415"/>
      <c r="G12" s="103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94</v>
      </c>
      <c r="E6" s="4" t="s">
        <v>80</v>
      </c>
      <c r="F6" s="414"/>
      <c r="G6" s="4" t="s">
        <v>94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81"/>
      <c r="E9" s="81"/>
      <c r="F9" s="413" t="s">
        <v>15</v>
      </c>
      <c r="G9" s="81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>
      <c r="A10" s="411"/>
      <c r="B10" s="411"/>
      <c r="C10" s="414"/>
      <c r="D10" s="82" t="s">
        <v>95</v>
      </c>
      <c r="E10" s="82" t="s">
        <v>81</v>
      </c>
      <c r="F10" s="414"/>
      <c r="G10" s="82" t="s">
        <v>95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82" t="s">
        <v>14</v>
      </c>
      <c r="E11" s="4" t="s">
        <v>14</v>
      </c>
      <c r="F11" s="414"/>
      <c r="G11" s="82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83"/>
      <c r="E12" s="5" t="s">
        <v>2</v>
      </c>
      <c r="F12" s="415"/>
      <c r="G12" s="83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483976.65000000008</v>
      </c>
      <c r="E35" s="61">
        <f ca="1">SUM(E23:E37)</f>
        <v>580676.64999999991</v>
      </c>
      <c r="F35" s="93">
        <f ca="1">(D35-E35)/E35</f>
        <v>4.1837677647276104E-2</v>
      </c>
      <c r="G35" s="61">
        <f ca="1">SUM(G23:G37)</f>
        <v>83765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388607.57000000007</v>
      </c>
      <c r="E44" s="61">
        <f ca="1">SUM(E35:E43)</f>
        <v>582643.64999999991</v>
      </c>
      <c r="F44" s="93">
        <f ca="1">(D44-E44)/E44</f>
        <v>-0.37447580784839996</v>
      </c>
      <c r="G44" s="61">
        <f ca="1">SUM(G35:G43)</f>
        <v>84017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80</v>
      </c>
      <c r="E6" s="4" t="s">
        <v>62</v>
      </c>
      <c r="F6" s="414"/>
      <c r="G6" s="4" t="s">
        <v>80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73"/>
      <c r="E9" s="73"/>
      <c r="F9" s="413" t="s">
        <v>15</v>
      </c>
      <c r="G9" s="73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74" t="s">
        <v>81</v>
      </c>
      <c r="E10" s="74" t="s">
        <v>63</v>
      </c>
      <c r="F10" s="414"/>
      <c r="G10" s="74" t="s">
        <v>81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74" t="s">
        <v>14</v>
      </c>
      <c r="E11" s="4" t="s">
        <v>14</v>
      </c>
      <c r="F11" s="414"/>
      <c r="G11" s="74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75"/>
      <c r="E12" s="5" t="s">
        <v>2</v>
      </c>
      <c r="F12" s="415"/>
      <c r="G12" s="75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62</v>
      </c>
      <c r="E6" s="4" t="s">
        <v>53</v>
      </c>
      <c r="F6" s="414"/>
      <c r="G6" s="4" t="s">
        <v>62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70"/>
      <c r="E9" s="70"/>
      <c r="F9" s="413" t="s">
        <v>15</v>
      </c>
      <c r="G9" s="70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71" t="s">
        <v>63</v>
      </c>
      <c r="E10" s="71" t="s">
        <v>54</v>
      </c>
      <c r="F10" s="414"/>
      <c r="G10" s="71" t="s">
        <v>63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71" t="s">
        <v>14</v>
      </c>
      <c r="E11" s="4" t="s">
        <v>14</v>
      </c>
      <c r="F11" s="414"/>
      <c r="G11" s="71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60"/>
      <c r="T11" s="60"/>
      <c r="U11" s="59"/>
    </row>
    <row r="12" spans="1:26" ht="15.6" customHeight="1" thickBot="1">
      <c r="A12" s="411"/>
      <c r="B12" s="412"/>
      <c r="C12" s="415"/>
      <c r="D12" s="72"/>
      <c r="E12" s="5" t="s">
        <v>2</v>
      </c>
      <c r="F12" s="415"/>
      <c r="G12" s="72" t="s">
        <v>17</v>
      </c>
      <c r="H12" s="32"/>
      <c r="I12" s="415"/>
      <c r="J12" s="32"/>
      <c r="K12" s="32"/>
      <c r="L12" s="32"/>
      <c r="M12" s="32"/>
      <c r="N12" s="32"/>
      <c r="O12" s="415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410"/>
      <c r="B5" s="410"/>
      <c r="C5" s="413" t="s">
        <v>0</v>
      </c>
      <c r="D5" s="3"/>
      <c r="E5" s="3"/>
      <c r="F5" s="413" t="s">
        <v>3</v>
      </c>
      <c r="G5" s="3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</row>
    <row r="6" spans="1:26">
      <c r="A6" s="411"/>
      <c r="B6" s="411"/>
      <c r="C6" s="414"/>
      <c r="D6" s="4" t="s">
        <v>53</v>
      </c>
      <c r="E6" s="4" t="s">
        <v>37</v>
      </c>
      <c r="F6" s="414"/>
      <c r="G6" s="4" t="s">
        <v>53</v>
      </c>
      <c r="H6" s="414"/>
      <c r="I6" s="414"/>
      <c r="J6" s="414"/>
      <c r="K6" s="414"/>
      <c r="L6" s="414"/>
      <c r="M6" s="414"/>
      <c r="N6" s="414"/>
      <c r="O6" s="414"/>
    </row>
    <row r="7" spans="1:26">
      <c r="A7" s="411"/>
      <c r="B7" s="411"/>
      <c r="C7" s="414"/>
      <c r="D7" s="4" t="s">
        <v>1</v>
      </c>
      <c r="E7" s="4" t="s">
        <v>1</v>
      </c>
      <c r="F7" s="414"/>
      <c r="G7" s="4" t="s">
        <v>4</v>
      </c>
      <c r="H7" s="414"/>
      <c r="I7" s="414"/>
      <c r="J7" s="414"/>
      <c r="K7" s="414"/>
      <c r="L7" s="414"/>
      <c r="M7" s="414"/>
      <c r="N7" s="414"/>
      <c r="O7" s="414"/>
    </row>
    <row r="8" spans="1:26" ht="18" customHeight="1" thickBot="1">
      <c r="A8" s="412"/>
      <c r="B8" s="412"/>
      <c r="C8" s="415"/>
      <c r="D8" s="5" t="s">
        <v>2</v>
      </c>
      <c r="E8" s="5" t="s">
        <v>2</v>
      </c>
      <c r="F8" s="415"/>
      <c r="G8" s="6"/>
      <c r="H8" s="415"/>
      <c r="I8" s="415"/>
      <c r="J8" s="415"/>
      <c r="K8" s="415"/>
      <c r="L8" s="415"/>
      <c r="M8" s="415"/>
      <c r="N8" s="415"/>
      <c r="O8" s="415"/>
      <c r="R8" s="8"/>
    </row>
    <row r="9" spans="1:26" ht="15" customHeight="1">
      <c r="A9" s="410"/>
      <c r="B9" s="410"/>
      <c r="C9" s="413" t="s">
        <v>13</v>
      </c>
      <c r="D9" s="29"/>
      <c r="E9" s="29"/>
      <c r="F9" s="413" t="s">
        <v>15</v>
      </c>
      <c r="G9" s="29"/>
      <c r="H9" s="9" t="s">
        <v>18</v>
      </c>
      <c r="I9" s="41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13" t="s">
        <v>26</v>
      </c>
      <c r="R9" s="8"/>
    </row>
    <row r="10" spans="1:26" ht="19.5">
      <c r="A10" s="411"/>
      <c r="B10" s="411"/>
      <c r="C10" s="414"/>
      <c r="D10" s="44" t="s">
        <v>54</v>
      </c>
      <c r="E10" s="47" t="s">
        <v>38</v>
      </c>
      <c r="F10" s="414"/>
      <c r="G10" s="48" t="s">
        <v>54</v>
      </c>
      <c r="H10" s="4" t="s">
        <v>17</v>
      </c>
      <c r="I10" s="41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14"/>
      <c r="R10" s="8"/>
    </row>
    <row r="11" spans="1:26">
      <c r="A11" s="411"/>
      <c r="B11" s="411"/>
      <c r="C11" s="414"/>
      <c r="D11" s="30" t="s">
        <v>14</v>
      </c>
      <c r="E11" s="4" t="s">
        <v>14</v>
      </c>
      <c r="F11" s="414"/>
      <c r="G11" s="30" t="s">
        <v>16</v>
      </c>
      <c r="H11" s="6"/>
      <c r="I11" s="414"/>
      <c r="J11" s="6"/>
      <c r="K11" s="6"/>
      <c r="L11" s="12" t="s">
        <v>2</v>
      </c>
      <c r="M11" s="4" t="s">
        <v>17</v>
      </c>
      <c r="N11" s="6"/>
      <c r="O11" s="414"/>
      <c r="R11" s="11"/>
      <c r="T11" s="11"/>
      <c r="U11" s="7"/>
    </row>
    <row r="12" spans="1:26" ht="15.6" customHeight="1" thickBot="1">
      <c r="A12" s="411"/>
      <c r="B12" s="412"/>
      <c r="C12" s="415"/>
      <c r="D12" s="31"/>
      <c r="E12" s="5" t="s">
        <v>2</v>
      </c>
      <c r="F12" s="415"/>
      <c r="G12" s="31" t="s">
        <v>17</v>
      </c>
      <c r="H12" s="32"/>
      <c r="I12" s="415"/>
      <c r="J12" s="32"/>
      <c r="K12" s="32"/>
      <c r="L12" s="32"/>
      <c r="M12" s="32"/>
      <c r="N12" s="32"/>
      <c r="O12" s="415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13" zoomScale="60" zoomScaleNormal="60" workbookViewId="0">
      <selection activeCell="A43" sqref="A43:XFD43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2" style="345" bestFit="1" customWidth="1"/>
    <col min="27" max="27" width="14.42578125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593</v>
      </c>
      <c r="F1" s="235"/>
      <c r="G1" s="235"/>
      <c r="H1" s="235"/>
      <c r="I1" s="235"/>
    </row>
    <row r="2" spans="1:29" ht="19.5" customHeight="1">
      <c r="E2" s="235" t="s">
        <v>592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590</v>
      </c>
      <c r="E6" s="237" t="s">
        <v>580</v>
      </c>
      <c r="F6" s="414"/>
      <c r="G6" s="414" t="s">
        <v>590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392"/>
      <c r="E9" s="392"/>
      <c r="F9" s="413" t="s">
        <v>15</v>
      </c>
      <c r="G9" s="392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6"/>
      <c r="AA9" s="347"/>
    </row>
    <row r="10" spans="1:29" ht="19.5">
      <c r="A10" s="411"/>
      <c r="B10" s="411"/>
      <c r="C10" s="414"/>
      <c r="D10" s="237" t="s">
        <v>591</v>
      </c>
      <c r="E10" s="237" t="s">
        <v>581</v>
      </c>
      <c r="F10" s="414"/>
      <c r="G10" s="237" t="s">
        <v>591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6"/>
      <c r="AA10" s="347"/>
    </row>
    <row r="11" spans="1:29">
      <c r="A11" s="411"/>
      <c r="B11" s="411"/>
      <c r="C11" s="414"/>
      <c r="D11" s="393" t="s">
        <v>14</v>
      </c>
      <c r="E11" s="237" t="s">
        <v>14</v>
      </c>
      <c r="F11" s="414"/>
      <c r="G11" s="393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3"/>
      <c r="AA11" s="347"/>
    </row>
    <row r="12" spans="1:29" ht="15.6" customHeight="1" thickBot="1">
      <c r="A12" s="411"/>
      <c r="B12" s="412"/>
      <c r="C12" s="415"/>
      <c r="D12" s="394"/>
      <c r="E12" s="238" t="s">
        <v>2</v>
      </c>
      <c r="F12" s="415"/>
      <c r="G12" s="394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33"/>
      <c r="AA12" s="8"/>
    </row>
    <row r="13" spans="1:29" ht="25.35" customHeight="1">
      <c r="A13" s="349">
        <v>1</v>
      </c>
      <c r="B13" s="349" t="s">
        <v>40</v>
      </c>
      <c r="C13" s="354" t="s">
        <v>589</v>
      </c>
      <c r="D13" s="353">
        <v>31921.01</v>
      </c>
      <c r="E13" s="352" t="s">
        <v>30</v>
      </c>
      <c r="F13" s="352" t="s">
        <v>30</v>
      </c>
      <c r="G13" s="353">
        <v>4330</v>
      </c>
      <c r="H13" s="352">
        <v>31</v>
      </c>
      <c r="I13" s="352">
        <f>G13/H13</f>
        <v>139.67741935483872</v>
      </c>
      <c r="J13" s="352">
        <v>17</v>
      </c>
      <c r="K13" s="352">
        <v>0</v>
      </c>
      <c r="L13" s="353">
        <v>31921</v>
      </c>
      <c r="M13" s="353">
        <v>4330</v>
      </c>
      <c r="N13" s="351" t="s">
        <v>190</v>
      </c>
      <c r="O13" s="350" t="s">
        <v>32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46"/>
      <c r="AA13" s="361"/>
    </row>
    <row r="14" spans="1:29" ht="25.35" customHeight="1">
      <c r="A14" s="349">
        <v>2</v>
      </c>
      <c r="B14" s="349">
        <v>1</v>
      </c>
      <c r="C14" s="354" t="s">
        <v>566</v>
      </c>
      <c r="D14" s="353">
        <v>31317.85</v>
      </c>
      <c r="E14" s="352">
        <v>84214.31</v>
      </c>
      <c r="F14" s="356">
        <f>(D14-E14)/E14</f>
        <v>-0.62811724040724193</v>
      </c>
      <c r="G14" s="353">
        <v>4308</v>
      </c>
      <c r="H14" s="352">
        <v>227</v>
      </c>
      <c r="I14" s="352">
        <f>G14/H14</f>
        <v>18.977973568281939</v>
      </c>
      <c r="J14" s="352">
        <v>12</v>
      </c>
      <c r="K14" s="352">
        <v>3</v>
      </c>
      <c r="L14" s="353">
        <v>262529.76</v>
      </c>
      <c r="M14" s="353">
        <v>35940</v>
      </c>
      <c r="N14" s="351">
        <v>44666</v>
      </c>
      <c r="O14" s="350" t="s">
        <v>34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547</v>
      </c>
      <c r="D15" s="353">
        <v>20555.900000000001</v>
      </c>
      <c r="E15" s="352">
        <v>50715.06</v>
      </c>
      <c r="F15" s="356">
        <f>(D15-E15)/E15</f>
        <v>-0.59467858265375206</v>
      </c>
      <c r="G15" s="353">
        <v>3923</v>
      </c>
      <c r="H15" s="352">
        <v>182</v>
      </c>
      <c r="I15" s="352">
        <f>G15/H15</f>
        <v>21.554945054945055</v>
      </c>
      <c r="J15" s="352">
        <v>12</v>
      </c>
      <c r="K15" s="352">
        <v>5</v>
      </c>
      <c r="L15" s="353">
        <v>300822</v>
      </c>
      <c r="M15" s="353">
        <v>58398</v>
      </c>
      <c r="N15" s="351">
        <v>44652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46"/>
      <c r="AA15" s="361"/>
      <c r="AB15" s="361"/>
      <c r="AC15" s="346"/>
    </row>
    <row r="16" spans="1:29" ht="25.35" customHeight="1">
      <c r="A16" s="349">
        <v>4</v>
      </c>
      <c r="B16" s="349">
        <v>3</v>
      </c>
      <c r="C16" s="354" t="s">
        <v>576</v>
      </c>
      <c r="D16" s="353">
        <v>19389</v>
      </c>
      <c r="E16" s="352">
        <v>30969</v>
      </c>
      <c r="F16" s="356">
        <f>(D16-E16)/E16</f>
        <v>-0.37392230940618038</v>
      </c>
      <c r="G16" s="353">
        <v>2722</v>
      </c>
      <c r="H16" s="352" t="s">
        <v>30</v>
      </c>
      <c r="I16" s="352" t="s">
        <v>30</v>
      </c>
      <c r="J16" s="352">
        <v>13</v>
      </c>
      <c r="K16" s="352">
        <v>2</v>
      </c>
      <c r="L16" s="353">
        <v>50358</v>
      </c>
      <c r="M16" s="353">
        <v>7377</v>
      </c>
      <c r="N16" s="351">
        <v>44673</v>
      </c>
      <c r="O16" s="350" t="s">
        <v>31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46"/>
      <c r="AA16" s="361"/>
      <c r="AB16" s="361"/>
      <c r="AC16" s="346"/>
    </row>
    <row r="17" spans="1:29" ht="25.35" customHeight="1">
      <c r="A17" s="349">
        <v>5</v>
      </c>
      <c r="B17" s="362">
        <v>9</v>
      </c>
      <c r="C17" s="354" t="s">
        <v>549</v>
      </c>
      <c r="D17" s="353">
        <v>17559.009999999998</v>
      </c>
      <c r="E17" s="352">
        <v>18019.93</v>
      </c>
      <c r="F17" s="356">
        <f>(D17-E17)/E17</f>
        <v>-2.5578345753840437E-2</v>
      </c>
      <c r="G17" s="353">
        <v>4531</v>
      </c>
      <c r="H17" s="352">
        <v>126</v>
      </c>
      <c r="I17" s="352">
        <f>G17/H17</f>
        <v>35.960317460317462</v>
      </c>
      <c r="J17" s="352">
        <v>17</v>
      </c>
      <c r="K17" s="352">
        <v>4</v>
      </c>
      <c r="L17" s="353">
        <v>116231.57</v>
      </c>
      <c r="M17" s="353">
        <v>27416</v>
      </c>
      <c r="N17" s="351">
        <v>44659</v>
      </c>
      <c r="O17" s="350" t="s">
        <v>27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46"/>
      <c r="AA17" s="361"/>
    </row>
    <row r="18" spans="1:29" ht="25.35" customHeight="1">
      <c r="A18" s="349">
        <v>6</v>
      </c>
      <c r="B18" s="349" t="s">
        <v>67</v>
      </c>
      <c r="C18" s="354" t="s">
        <v>584</v>
      </c>
      <c r="D18" s="353">
        <v>12458</v>
      </c>
      <c r="E18" s="352" t="s">
        <v>30</v>
      </c>
      <c r="F18" s="352" t="s">
        <v>30</v>
      </c>
      <c r="G18" s="353">
        <v>2594</v>
      </c>
      <c r="H18" s="352" t="s">
        <v>30</v>
      </c>
      <c r="I18" s="352" t="s">
        <v>30</v>
      </c>
      <c r="J18" s="352">
        <v>17</v>
      </c>
      <c r="K18" s="352">
        <v>1</v>
      </c>
      <c r="L18" s="353">
        <v>14831</v>
      </c>
      <c r="M18" s="353">
        <v>3040</v>
      </c>
      <c r="N18" s="351">
        <v>44680</v>
      </c>
      <c r="O18" s="350" t="s">
        <v>31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346"/>
      <c r="AA18" s="8"/>
      <c r="AB18" s="361"/>
      <c r="AC18" s="346"/>
    </row>
    <row r="19" spans="1:29" ht="25.35" customHeight="1">
      <c r="A19" s="349">
        <v>7</v>
      </c>
      <c r="B19" s="349">
        <v>4</v>
      </c>
      <c r="C19" s="354" t="s">
        <v>550</v>
      </c>
      <c r="D19" s="353">
        <v>11908.53</v>
      </c>
      <c r="E19" s="352">
        <v>23904.23</v>
      </c>
      <c r="F19" s="356">
        <f>(D19-E19)/E19</f>
        <v>-0.50182331746305986</v>
      </c>
      <c r="G19" s="353">
        <v>1809</v>
      </c>
      <c r="H19" s="352">
        <v>91</v>
      </c>
      <c r="I19" s="352">
        <f>G19/H19</f>
        <v>19.87912087912088</v>
      </c>
      <c r="J19" s="352">
        <v>8</v>
      </c>
      <c r="K19" s="352">
        <v>4</v>
      </c>
      <c r="L19" s="353">
        <v>146886</v>
      </c>
      <c r="M19" s="353">
        <v>21126</v>
      </c>
      <c r="N19" s="351">
        <v>44659</v>
      </c>
      <c r="O19" s="350" t="s">
        <v>113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346"/>
      <c r="AA19" s="8"/>
      <c r="AB19" s="361"/>
      <c r="AC19" s="346"/>
    </row>
    <row r="20" spans="1:29" ht="25.35" customHeight="1">
      <c r="A20" s="349">
        <v>8</v>
      </c>
      <c r="B20" s="349" t="s">
        <v>67</v>
      </c>
      <c r="C20" s="354" t="s">
        <v>586</v>
      </c>
      <c r="D20" s="353">
        <v>9359.34</v>
      </c>
      <c r="E20" s="352" t="s">
        <v>30</v>
      </c>
      <c r="F20" s="352" t="s">
        <v>30</v>
      </c>
      <c r="G20" s="353">
        <v>1558</v>
      </c>
      <c r="H20" s="352">
        <v>101</v>
      </c>
      <c r="I20" s="352">
        <f>G20/H20</f>
        <v>15.425742574257425</v>
      </c>
      <c r="J20" s="352">
        <v>17</v>
      </c>
      <c r="K20" s="352">
        <v>1</v>
      </c>
      <c r="L20" s="353">
        <v>9359.34</v>
      </c>
      <c r="M20" s="353">
        <v>1558</v>
      </c>
      <c r="N20" s="351">
        <v>44680</v>
      </c>
      <c r="O20" s="350" t="s">
        <v>43</v>
      </c>
      <c r="P20" s="347"/>
      <c r="Q20" s="359"/>
      <c r="R20" s="359"/>
      <c r="S20" s="335"/>
      <c r="T20" s="359"/>
      <c r="U20" s="346"/>
      <c r="V20" s="360"/>
      <c r="W20" s="360"/>
      <c r="X20" s="346"/>
      <c r="Y20" s="8"/>
      <c r="Z20" s="346"/>
      <c r="AA20" s="361"/>
      <c r="AB20" s="361"/>
      <c r="AC20" s="346"/>
    </row>
    <row r="21" spans="1:29" ht="25.35" customHeight="1">
      <c r="A21" s="349">
        <v>9</v>
      </c>
      <c r="B21" s="349" t="s">
        <v>67</v>
      </c>
      <c r="C21" s="354" t="s">
        <v>579</v>
      </c>
      <c r="D21" s="353">
        <v>9016.26</v>
      </c>
      <c r="E21" s="352" t="s">
        <v>30</v>
      </c>
      <c r="F21" s="352" t="s">
        <v>30</v>
      </c>
      <c r="G21" s="353">
        <v>1456</v>
      </c>
      <c r="H21" s="352">
        <v>170</v>
      </c>
      <c r="I21" s="352">
        <f>G21/H21</f>
        <v>8.5647058823529409</v>
      </c>
      <c r="J21" s="352">
        <v>16</v>
      </c>
      <c r="K21" s="352">
        <v>1</v>
      </c>
      <c r="L21" s="353">
        <v>12876</v>
      </c>
      <c r="M21" s="353">
        <v>1938</v>
      </c>
      <c r="N21" s="351">
        <v>44680</v>
      </c>
      <c r="O21" s="350" t="s">
        <v>52</v>
      </c>
      <c r="P21" s="347"/>
      <c r="Q21" s="359"/>
      <c r="R21" s="359"/>
      <c r="S21" s="335"/>
      <c r="T21" s="359"/>
      <c r="U21" s="346"/>
      <c r="V21" s="360"/>
      <c r="W21" s="360"/>
      <c r="X21" s="346"/>
      <c r="Y21" s="8"/>
      <c r="Z21" s="346"/>
      <c r="AA21" s="361"/>
      <c r="AB21" s="361"/>
      <c r="AC21" s="346"/>
    </row>
    <row r="22" spans="1:29" ht="25.35" customHeight="1">
      <c r="A22" s="349">
        <v>10</v>
      </c>
      <c r="B22" s="349">
        <v>5</v>
      </c>
      <c r="C22" s="354" t="s">
        <v>565</v>
      </c>
      <c r="D22" s="353">
        <v>8102.29</v>
      </c>
      <c r="E22" s="352">
        <v>21520.77</v>
      </c>
      <c r="F22" s="356">
        <f>(D22-E22)/E22</f>
        <v>-0.62351300627254502</v>
      </c>
      <c r="G22" s="353">
        <v>1214</v>
      </c>
      <c r="H22" s="352">
        <v>53</v>
      </c>
      <c r="I22" s="352">
        <f>G22/H22</f>
        <v>22.90566037735849</v>
      </c>
      <c r="J22" s="352">
        <v>10</v>
      </c>
      <c r="K22" s="352">
        <v>3</v>
      </c>
      <c r="L22" s="353">
        <v>59772</v>
      </c>
      <c r="M22" s="353">
        <v>9176</v>
      </c>
      <c r="N22" s="351">
        <v>44666</v>
      </c>
      <c r="O22" s="350" t="s">
        <v>52</v>
      </c>
      <c r="P22" s="347"/>
      <c r="Q22" s="359"/>
      <c r="R22" s="359"/>
      <c r="S22" s="335"/>
      <c r="T22" s="359"/>
      <c r="U22" s="346"/>
      <c r="V22" s="360"/>
      <c r="W22" s="360"/>
      <c r="X22" s="346"/>
      <c r="Y22" s="8"/>
      <c r="Z22" s="346"/>
      <c r="AA22" s="361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171587.19000000003</v>
      </c>
      <c r="E23" s="348">
        <f t="shared" ref="E23:G23" si="0">SUM(E13:E22)</f>
        <v>229343.3</v>
      </c>
      <c r="F23" s="108">
        <f>(D23-E23)/E23</f>
        <v>-0.25183255843968394</v>
      </c>
      <c r="G23" s="348">
        <f t="shared" si="0"/>
        <v>28445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2">
        <v>8</v>
      </c>
      <c r="C25" s="354" t="s">
        <v>522</v>
      </c>
      <c r="D25" s="353">
        <v>6774.06</v>
      </c>
      <c r="E25" s="352">
        <v>19243.41</v>
      </c>
      <c r="F25" s="356">
        <f>(D25-E25)/E25</f>
        <v>-0.64798026960918043</v>
      </c>
      <c r="G25" s="353">
        <v>1332</v>
      </c>
      <c r="H25" s="352">
        <v>88</v>
      </c>
      <c r="I25" s="352">
        <f>G25/H25</f>
        <v>15.136363636363637</v>
      </c>
      <c r="J25" s="352">
        <v>10</v>
      </c>
      <c r="K25" s="352">
        <v>8</v>
      </c>
      <c r="L25" s="353">
        <v>240749</v>
      </c>
      <c r="M25" s="353">
        <v>48371</v>
      </c>
      <c r="N25" s="351">
        <v>44631</v>
      </c>
      <c r="O25" s="350" t="s">
        <v>32</v>
      </c>
      <c r="P25" s="347"/>
      <c r="Q25" s="359"/>
      <c r="R25" s="359"/>
      <c r="S25" s="359"/>
      <c r="U25" s="346"/>
      <c r="V25" s="346"/>
      <c r="W25" s="346"/>
      <c r="X25" s="346"/>
      <c r="Y25" s="8"/>
      <c r="Z25" s="346"/>
      <c r="AA25" s="347"/>
      <c r="AC25" s="346"/>
    </row>
    <row r="26" spans="1:29" ht="25.35" customHeight="1">
      <c r="A26" s="349">
        <v>12</v>
      </c>
      <c r="B26" s="362">
        <v>11</v>
      </c>
      <c r="C26" s="354" t="s">
        <v>530</v>
      </c>
      <c r="D26" s="353">
        <v>5845.43</v>
      </c>
      <c r="E26" s="352">
        <v>13419.8</v>
      </c>
      <c r="F26" s="356">
        <f>(D26-E26)/E26</f>
        <v>-0.5644175024963114</v>
      </c>
      <c r="G26" s="353">
        <v>1172</v>
      </c>
      <c r="H26" s="352">
        <v>63</v>
      </c>
      <c r="I26" s="352">
        <f>G26/H26</f>
        <v>18.603174603174605</v>
      </c>
      <c r="J26" s="352">
        <v>8</v>
      </c>
      <c r="K26" s="352">
        <v>7</v>
      </c>
      <c r="L26" s="353">
        <v>149950</v>
      </c>
      <c r="M26" s="353">
        <v>29931</v>
      </c>
      <c r="N26" s="351">
        <v>44638</v>
      </c>
      <c r="O26" s="350" t="s">
        <v>52</v>
      </c>
      <c r="P26" s="78"/>
      <c r="Q26" s="359"/>
      <c r="R26" s="359"/>
      <c r="S26" s="359"/>
      <c r="T26" s="359"/>
      <c r="U26" s="360"/>
      <c r="V26" s="360"/>
      <c r="W26" s="360"/>
      <c r="X26" s="346"/>
      <c r="Y26" s="361"/>
      <c r="Z26" s="8"/>
      <c r="AA26" s="361"/>
      <c r="AB26" s="346"/>
    </row>
    <row r="27" spans="1:29" ht="25.35" customHeight="1">
      <c r="A27" s="349">
        <v>13</v>
      </c>
      <c r="B27" s="349">
        <v>6</v>
      </c>
      <c r="C27" s="354" t="s">
        <v>574</v>
      </c>
      <c r="D27" s="353">
        <v>5158.6400000000003</v>
      </c>
      <c r="E27" s="352">
        <v>21312.58</v>
      </c>
      <c r="F27" s="356">
        <f>(D27-E27)/E27</f>
        <v>-0.75795328392902228</v>
      </c>
      <c r="G27" s="353">
        <v>832</v>
      </c>
      <c r="H27" s="352">
        <v>60</v>
      </c>
      <c r="I27" s="352">
        <f>G27/H27</f>
        <v>13.866666666666667</v>
      </c>
      <c r="J27" s="352">
        <v>12</v>
      </c>
      <c r="K27" s="352">
        <v>2</v>
      </c>
      <c r="L27" s="353">
        <v>28380.69</v>
      </c>
      <c r="M27" s="353">
        <v>4316</v>
      </c>
      <c r="N27" s="351">
        <v>44673</v>
      </c>
      <c r="O27" s="350" t="s">
        <v>27</v>
      </c>
      <c r="P27" s="347"/>
      <c r="Q27" s="359"/>
      <c r="R27" s="359"/>
      <c r="S27" s="335"/>
      <c r="T27" s="359"/>
      <c r="U27" s="346"/>
      <c r="V27" s="360"/>
      <c r="W27" s="360"/>
      <c r="X27" s="361"/>
      <c r="Y27" s="346"/>
      <c r="Z27" s="346"/>
      <c r="AA27" s="8"/>
      <c r="AB27" s="361"/>
      <c r="AC27" s="346"/>
    </row>
    <row r="28" spans="1:29" ht="25.35" customHeight="1">
      <c r="A28" s="349">
        <v>14</v>
      </c>
      <c r="B28" s="349">
        <v>10</v>
      </c>
      <c r="C28" s="354" t="s">
        <v>573</v>
      </c>
      <c r="D28" s="353">
        <v>4630</v>
      </c>
      <c r="E28" s="352">
        <v>14834</v>
      </c>
      <c r="F28" s="356">
        <f>(D28-E28)/E28</f>
        <v>-0.68787919644060946</v>
      </c>
      <c r="G28" s="353">
        <v>665</v>
      </c>
      <c r="H28" s="352" t="s">
        <v>30</v>
      </c>
      <c r="I28" s="352" t="s">
        <v>30</v>
      </c>
      <c r="J28" s="352">
        <v>6</v>
      </c>
      <c r="K28" s="352">
        <v>3</v>
      </c>
      <c r="L28" s="353">
        <v>45189</v>
      </c>
      <c r="M28" s="353">
        <v>6753</v>
      </c>
      <c r="N28" s="351">
        <v>44666</v>
      </c>
      <c r="O28" s="350" t="s">
        <v>31</v>
      </c>
      <c r="P28" s="347"/>
      <c r="Q28" s="359"/>
      <c r="R28" s="359"/>
      <c r="S28" s="335"/>
      <c r="T28" s="359"/>
      <c r="U28" s="346"/>
      <c r="V28" s="360"/>
      <c r="W28" s="360"/>
      <c r="X28" s="361"/>
      <c r="Y28" s="346"/>
      <c r="Z28" s="346"/>
      <c r="AA28" s="8"/>
      <c r="AB28" s="361"/>
      <c r="AC28" s="346"/>
    </row>
    <row r="29" spans="1:29" ht="25.35" customHeight="1">
      <c r="A29" s="349">
        <v>15</v>
      </c>
      <c r="B29" s="349" t="s">
        <v>67</v>
      </c>
      <c r="C29" s="354" t="s">
        <v>587</v>
      </c>
      <c r="D29" s="353">
        <v>4147.42</v>
      </c>
      <c r="E29" s="352" t="s">
        <v>30</v>
      </c>
      <c r="F29" s="352" t="s">
        <v>30</v>
      </c>
      <c r="G29" s="353">
        <v>666</v>
      </c>
      <c r="H29" s="352">
        <v>119</v>
      </c>
      <c r="I29" s="352">
        <f t="shared" ref="I29:I34" si="1">G29/H29</f>
        <v>5.5966386554621845</v>
      </c>
      <c r="J29" s="352">
        <v>16</v>
      </c>
      <c r="K29" s="352">
        <v>1</v>
      </c>
      <c r="L29" s="353">
        <v>4147</v>
      </c>
      <c r="M29" s="353">
        <v>666</v>
      </c>
      <c r="N29" s="351">
        <v>44680</v>
      </c>
      <c r="O29" s="350" t="s">
        <v>33</v>
      </c>
      <c r="P29" s="347"/>
      <c r="Q29" s="359"/>
      <c r="R29" s="359"/>
      <c r="S29" s="335"/>
      <c r="T29" s="359"/>
      <c r="V29" s="360"/>
      <c r="W29" s="360"/>
      <c r="X29" s="361"/>
      <c r="Y29" s="346"/>
      <c r="Z29" s="346"/>
      <c r="AA29" s="8"/>
      <c r="AB29" s="361"/>
      <c r="AC29" s="346"/>
    </row>
    <row r="30" spans="1:29" ht="25.35" customHeight="1">
      <c r="A30" s="349">
        <v>16</v>
      </c>
      <c r="B30" s="349">
        <v>7</v>
      </c>
      <c r="C30" s="354" t="s">
        <v>575</v>
      </c>
      <c r="D30" s="353">
        <v>3868.91</v>
      </c>
      <c r="E30" s="352">
        <v>20028.45</v>
      </c>
      <c r="F30" s="356">
        <f>(D30-E30)/E30</f>
        <v>-0.80682928534160159</v>
      </c>
      <c r="G30" s="353">
        <v>818</v>
      </c>
      <c r="H30" s="352">
        <v>78</v>
      </c>
      <c r="I30" s="352">
        <f t="shared" si="1"/>
        <v>10.487179487179487</v>
      </c>
      <c r="J30" s="352">
        <v>11</v>
      </c>
      <c r="K30" s="352">
        <v>2</v>
      </c>
      <c r="L30" s="353">
        <v>28710.95</v>
      </c>
      <c r="M30" s="353">
        <v>6093</v>
      </c>
      <c r="N30" s="351">
        <v>44673</v>
      </c>
      <c r="O30" s="350" t="s">
        <v>265</v>
      </c>
      <c r="P30" s="347"/>
      <c r="Q30" s="359"/>
      <c r="R30" s="385"/>
      <c r="S30" s="335"/>
      <c r="T30" s="347"/>
      <c r="U30" s="347"/>
      <c r="V30" s="347"/>
      <c r="W30" s="360"/>
      <c r="X30" s="346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12</v>
      </c>
      <c r="C31" s="354" t="s">
        <v>578</v>
      </c>
      <c r="D31" s="353">
        <v>1559</v>
      </c>
      <c r="E31" s="352">
        <v>7830</v>
      </c>
      <c r="F31" s="356">
        <f>(D31-E31)/E31</f>
        <v>-0.80089399744572154</v>
      </c>
      <c r="G31" s="353">
        <v>342</v>
      </c>
      <c r="H31" s="352">
        <v>6</v>
      </c>
      <c r="I31" s="352">
        <f t="shared" si="1"/>
        <v>57</v>
      </c>
      <c r="J31" s="352">
        <v>2</v>
      </c>
      <c r="K31" s="352">
        <v>2</v>
      </c>
      <c r="L31" s="353">
        <v>9245</v>
      </c>
      <c r="M31" s="353">
        <v>1794</v>
      </c>
      <c r="N31" s="351">
        <v>44673</v>
      </c>
      <c r="O31" s="350" t="s">
        <v>99</v>
      </c>
      <c r="P31" s="347"/>
      <c r="Q31" s="359"/>
      <c r="R31" s="359"/>
      <c r="S31" s="335"/>
      <c r="T31" s="359"/>
      <c r="V31" s="360"/>
      <c r="W31" s="360"/>
      <c r="X31" s="361"/>
      <c r="Y31" s="346"/>
      <c r="Z31" s="346"/>
      <c r="AA31" s="8"/>
      <c r="AB31" s="361"/>
      <c r="AC31" s="346"/>
    </row>
    <row r="32" spans="1:29" ht="25.35" customHeight="1">
      <c r="A32" s="349">
        <v>18</v>
      </c>
      <c r="B32" s="362">
        <v>15</v>
      </c>
      <c r="C32" s="354" t="s">
        <v>515</v>
      </c>
      <c r="D32" s="353">
        <v>1317.06</v>
      </c>
      <c r="E32" s="352">
        <v>4054.9</v>
      </c>
      <c r="F32" s="356">
        <f>(D32-E32)/E32</f>
        <v>-0.67519297639892473</v>
      </c>
      <c r="G32" s="353">
        <v>239</v>
      </c>
      <c r="H32" s="352">
        <v>16</v>
      </c>
      <c r="I32" s="352">
        <f t="shared" si="1"/>
        <v>14.9375</v>
      </c>
      <c r="J32" s="352">
        <v>2</v>
      </c>
      <c r="K32" s="352">
        <v>9</v>
      </c>
      <c r="L32" s="353">
        <v>367761.1</v>
      </c>
      <c r="M32" s="353">
        <v>52593</v>
      </c>
      <c r="N32" s="351">
        <v>44624</v>
      </c>
      <c r="O32" s="350" t="s">
        <v>34</v>
      </c>
      <c r="P32" s="347"/>
      <c r="Q32" s="359"/>
      <c r="R32" s="359"/>
      <c r="S32" s="359"/>
      <c r="T32" s="359"/>
      <c r="V32" s="347"/>
      <c r="W32" s="360"/>
      <c r="X32" s="8"/>
      <c r="Y32" s="361"/>
      <c r="Z32" s="361"/>
      <c r="AA32" s="360"/>
      <c r="AB32" s="346"/>
      <c r="AC32" s="346"/>
    </row>
    <row r="33" spans="1:29" ht="25.35" customHeight="1">
      <c r="A33" s="349">
        <v>19</v>
      </c>
      <c r="B33" s="349" t="s">
        <v>67</v>
      </c>
      <c r="C33" s="354" t="s">
        <v>588</v>
      </c>
      <c r="D33" s="353">
        <v>1197</v>
      </c>
      <c r="E33" s="352" t="s">
        <v>30</v>
      </c>
      <c r="F33" s="352" t="s">
        <v>30</v>
      </c>
      <c r="G33" s="353">
        <v>258</v>
      </c>
      <c r="H33" s="352">
        <v>5</v>
      </c>
      <c r="I33" s="352">
        <f t="shared" si="1"/>
        <v>51.6</v>
      </c>
      <c r="J33" s="352">
        <v>4</v>
      </c>
      <c r="K33" s="352">
        <v>1</v>
      </c>
      <c r="L33" s="353">
        <v>1197</v>
      </c>
      <c r="M33" s="353">
        <v>258</v>
      </c>
      <c r="N33" s="351">
        <v>44680</v>
      </c>
      <c r="O33" s="350" t="s">
        <v>59</v>
      </c>
      <c r="P33" s="78" t="s">
        <v>70</v>
      </c>
      <c r="Q33" s="359"/>
      <c r="R33" s="359"/>
      <c r="S33" s="335"/>
      <c r="T33" s="359"/>
      <c r="V33" s="360"/>
      <c r="W33" s="33"/>
      <c r="X33" s="8"/>
      <c r="Y33" s="361"/>
      <c r="Z33" s="361"/>
      <c r="AA33" s="360"/>
      <c r="AB33" s="346"/>
      <c r="AC33" s="346"/>
    </row>
    <row r="34" spans="1:29" ht="25.35" customHeight="1">
      <c r="A34" s="349">
        <v>20</v>
      </c>
      <c r="B34" s="349">
        <v>19</v>
      </c>
      <c r="C34" s="354" t="s">
        <v>496</v>
      </c>
      <c r="D34" s="353">
        <v>629.01</v>
      </c>
      <c r="E34" s="352">
        <v>1836.53</v>
      </c>
      <c r="F34" s="356">
        <f>(D34-E34)/E34</f>
        <v>-0.65750083037031792</v>
      </c>
      <c r="G34" s="353">
        <v>113</v>
      </c>
      <c r="H34" s="352">
        <v>11</v>
      </c>
      <c r="I34" s="352">
        <f t="shared" si="1"/>
        <v>10.272727272727273</v>
      </c>
      <c r="J34" s="352">
        <v>2</v>
      </c>
      <c r="K34" s="352">
        <v>11</v>
      </c>
      <c r="L34" s="353">
        <v>247402.6</v>
      </c>
      <c r="M34" s="353">
        <v>36108</v>
      </c>
      <c r="N34" s="351">
        <v>44610</v>
      </c>
      <c r="O34" s="350" t="s">
        <v>73</v>
      </c>
      <c r="P34" s="347"/>
      <c r="Q34" s="361"/>
      <c r="R34" s="385"/>
      <c r="S34" s="359"/>
      <c r="T34" s="359"/>
      <c r="U34" s="359"/>
      <c r="V34" s="360"/>
      <c r="W34" s="360"/>
      <c r="X34" s="346"/>
      <c r="Y34" s="361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206713.72000000006</v>
      </c>
      <c r="E35" s="348">
        <f t="shared" ref="E35:G35" si="2">SUM(E23:E34)</f>
        <v>331902.97000000003</v>
      </c>
      <c r="F35" s="108">
        <f>(D35-E35)/E35</f>
        <v>-0.3771862903185228</v>
      </c>
      <c r="G35" s="348">
        <f t="shared" si="2"/>
        <v>34882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14</v>
      </c>
      <c r="C37" s="354" t="s">
        <v>562</v>
      </c>
      <c r="D37" s="353">
        <v>498</v>
      </c>
      <c r="E37" s="352">
        <v>4348.54</v>
      </c>
      <c r="F37" s="356">
        <f t="shared" ref="F37:F42" si="3">(D37-E37)/E37</f>
        <v>-0.88547880438032078</v>
      </c>
      <c r="G37" s="353">
        <v>91</v>
      </c>
      <c r="H37" s="352">
        <v>5</v>
      </c>
      <c r="I37" s="352">
        <f t="shared" ref="I37:I46" si="4">G37/H37</f>
        <v>18.2</v>
      </c>
      <c r="J37" s="352">
        <v>4</v>
      </c>
      <c r="K37" s="352">
        <v>4</v>
      </c>
      <c r="L37" s="353">
        <v>37368.660000000003</v>
      </c>
      <c r="M37" s="353">
        <v>6621</v>
      </c>
      <c r="N37" s="351">
        <v>44659</v>
      </c>
      <c r="O37" s="350" t="s">
        <v>563</v>
      </c>
      <c r="P37" s="347"/>
      <c r="Q37" s="361"/>
      <c r="R37" s="385"/>
      <c r="S37" s="359"/>
      <c r="T37" s="359"/>
      <c r="U37" s="359"/>
      <c r="V37" s="360"/>
      <c r="W37" s="360"/>
      <c r="X37" s="346"/>
      <c r="Y37" s="361"/>
      <c r="Z37" s="361"/>
      <c r="AA37" s="8"/>
      <c r="AB37" s="346"/>
      <c r="AC37" s="346"/>
    </row>
    <row r="38" spans="1:29" ht="25.35" customHeight="1">
      <c r="A38" s="349">
        <v>22</v>
      </c>
      <c r="B38" s="349">
        <v>13</v>
      </c>
      <c r="C38" s="354" t="s">
        <v>577</v>
      </c>
      <c r="D38" s="353">
        <v>390</v>
      </c>
      <c r="E38" s="352">
        <v>7591</v>
      </c>
      <c r="F38" s="356">
        <f t="shared" si="3"/>
        <v>-0.94862336978000261</v>
      </c>
      <c r="G38" s="353">
        <v>72</v>
      </c>
      <c r="H38" s="352">
        <v>2</v>
      </c>
      <c r="I38" s="352">
        <f t="shared" si="4"/>
        <v>36</v>
      </c>
      <c r="J38" s="352">
        <v>2</v>
      </c>
      <c r="K38" s="352">
        <v>2</v>
      </c>
      <c r="L38" s="353">
        <v>7981</v>
      </c>
      <c r="M38" s="353">
        <v>1136</v>
      </c>
      <c r="N38" s="351">
        <v>44673</v>
      </c>
      <c r="O38" s="350" t="s">
        <v>59</v>
      </c>
      <c r="P38" s="78" t="s">
        <v>70</v>
      </c>
      <c r="Q38" s="359"/>
      <c r="R38" s="385"/>
      <c r="S38" s="385"/>
      <c r="T38" s="359"/>
      <c r="V38" s="347"/>
      <c r="W38" s="346"/>
      <c r="X38" s="8"/>
      <c r="Y38" s="8"/>
      <c r="Z38" s="347"/>
      <c r="AA38" s="346"/>
      <c r="AC38" s="346"/>
    </row>
    <row r="39" spans="1:29" ht="25.35" customHeight="1">
      <c r="A39" s="349">
        <v>23</v>
      </c>
      <c r="B39" s="349">
        <v>20</v>
      </c>
      <c r="C39" s="354" t="s">
        <v>497</v>
      </c>
      <c r="D39" s="353">
        <v>370</v>
      </c>
      <c r="E39" s="352">
        <v>575</v>
      </c>
      <c r="F39" s="356">
        <f t="shared" si="3"/>
        <v>-0.35652173913043478</v>
      </c>
      <c r="G39" s="353">
        <v>85</v>
      </c>
      <c r="H39" s="352">
        <v>4</v>
      </c>
      <c r="I39" s="352">
        <f t="shared" si="4"/>
        <v>21.25</v>
      </c>
      <c r="J39" s="352">
        <v>2</v>
      </c>
      <c r="K39" s="352">
        <v>11</v>
      </c>
      <c r="L39" s="353">
        <v>140250.45000000001</v>
      </c>
      <c r="M39" s="353">
        <v>23548</v>
      </c>
      <c r="N39" s="351">
        <v>44610</v>
      </c>
      <c r="O39" s="350" t="s">
        <v>183</v>
      </c>
      <c r="P39" s="347"/>
      <c r="Q39" s="359"/>
      <c r="R39" s="359"/>
      <c r="S39" s="359"/>
      <c r="T39" s="359"/>
      <c r="U39" s="360"/>
      <c r="V39" s="360"/>
      <c r="W39" s="360"/>
      <c r="X39" s="346"/>
      <c r="Y39" s="8"/>
      <c r="Z39" s="361"/>
      <c r="AA39" s="361"/>
      <c r="AB39" s="346"/>
    </row>
    <row r="40" spans="1:29" ht="25.35" customHeight="1">
      <c r="A40" s="349">
        <v>24</v>
      </c>
      <c r="B40" s="362">
        <v>25</v>
      </c>
      <c r="C40" s="354" t="s">
        <v>502</v>
      </c>
      <c r="D40" s="353">
        <v>337.1</v>
      </c>
      <c r="E40" s="352">
        <v>133.6</v>
      </c>
      <c r="F40" s="356">
        <f t="shared" si="3"/>
        <v>1.5232035928143715</v>
      </c>
      <c r="G40" s="353">
        <v>74</v>
      </c>
      <c r="H40" s="352">
        <v>3</v>
      </c>
      <c r="I40" s="352">
        <f t="shared" si="4"/>
        <v>24.666666666666668</v>
      </c>
      <c r="J40" s="352">
        <v>2</v>
      </c>
      <c r="K40" s="352">
        <v>11</v>
      </c>
      <c r="L40" s="353">
        <v>62071.040000000001</v>
      </c>
      <c r="M40" s="353">
        <v>12907</v>
      </c>
      <c r="N40" s="351">
        <v>44610</v>
      </c>
      <c r="O40" s="350" t="s">
        <v>43</v>
      </c>
      <c r="P40" s="347"/>
      <c r="Q40" s="8"/>
      <c r="R40" s="361"/>
      <c r="S40" s="346"/>
      <c r="T40" s="346"/>
      <c r="V40" s="347"/>
      <c r="W40" s="347"/>
      <c r="X40" s="347"/>
      <c r="Y40" s="346"/>
      <c r="AA40" s="346"/>
    </row>
    <row r="41" spans="1:29" ht="25.35" customHeight="1">
      <c r="A41" s="349">
        <v>25</v>
      </c>
      <c r="B41" s="214">
        <v>34</v>
      </c>
      <c r="C41" s="354" t="s">
        <v>523</v>
      </c>
      <c r="D41" s="353">
        <v>322.5</v>
      </c>
      <c r="E41" s="352">
        <v>38</v>
      </c>
      <c r="F41" s="356">
        <f t="shared" si="3"/>
        <v>7.4868421052631575</v>
      </c>
      <c r="G41" s="353">
        <v>86</v>
      </c>
      <c r="H41" s="352">
        <v>1</v>
      </c>
      <c r="I41" s="352">
        <f t="shared" si="4"/>
        <v>86</v>
      </c>
      <c r="J41" s="352">
        <v>1</v>
      </c>
      <c r="K41" s="352" t="s">
        <v>30</v>
      </c>
      <c r="L41" s="353">
        <v>30151.53</v>
      </c>
      <c r="M41" s="353">
        <v>4944</v>
      </c>
      <c r="N41" s="351">
        <v>44631</v>
      </c>
      <c r="O41" s="350" t="s">
        <v>27</v>
      </c>
      <c r="P41" s="347"/>
      <c r="Q41" s="359"/>
      <c r="R41" s="359"/>
      <c r="S41" s="335"/>
      <c r="T41" s="359"/>
      <c r="V41" s="360"/>
      <c r="W41" s="33"/>
      <c r="X41" s="8"/>
      <c r="Y41" s="361"/>
      <c r="Z41" s="361"/>
      <c r="AA41" s="360"/>
      <c r="AB41" s="346"/>
      <c r="AC41" s="346"/>
    </row>
    <row r="42" spans="1:29" ht="25.35" customHeight="1">
      <c r="A42" s="349">
        <v>26</v>
      </c>
      <c r="B42" s="349">
        <v>18</v>
      </c>
      <c r="C42" s="354" t="s">
        <v>546</v>
      </c>
      <c r="D42" s="353">
        <v>233.3</v>
      </c>
      <c r="E42" s="352">
        <v>2305.5500000000002</v>
      </c>
      <c r="F42" s="356">
        <f t="shared" si="3"/>
        <v>-0.89880939472143295</v>
      </c>
      <c r="G42" s="353">
        <v>34</v>
      </c>
      <c r="H42" s="352">
        <v>2</v>
      </c>
      <c r="I42" s="352">
        <f t="shared" si="4"/>
        <v>17</v>
      </c>
      <c r="J42" s="352">
        <v>1</v>
      </c>
      <c r="K42" s="352">
        <v>5</v>
      </c>
      <c r="L42" s="353">
        <v>98853.03</v>
      </c>
      <c r="M42" s="353">
        <v>13869</v>
      </c>
      <c r="N42" s="351">
        <v>44652</v>
      </c>
      <c r="O42" s="350" t="s">
        <v>73</v>
      </c>
      <c r="P42" s="347"/>
      <c r="Q42" s="359"/>
      <c r="R42" s="359"/>
      <c r="S42" s="335"/>
      <c r="T42" s="360"/>
      <c r="U42" s="360"/>
      <c r="V42" s="360"/>
      <c r="W42" s="360"/>
      <c r="X42" s="8"/>
      <c r="Y42" s="361"/>
      <c r="Z42" s="361"/>
      <c r="AA42" s="360"/>
      <c r="AB42" s="346"/>
      <c r="AC42" s="346"/>
    </row>
    <row r="43" spans="1:29" ht="25.35" customHeight="1">
      <c r="A43" s="349">
        <v>27</v>
      </c>
      <c r="B43" s="352" t="s">
        <v>30</v>
      </c>
      <c r="C43" s="354" t="s">
        <v>360</v>
      </c>
      <c r="D43" s="353">
        <v>110.5</v>
      </c>
      <c r="E43" s="352" t="s">
        <v>30</v>
      </c>
      <c r="F43" s="352" t="s">
        <v>30</v>
      </c>
      <c r="G43" s="353">
        <v>21</v>
      </c>
      <c r="H43" s="352">
        <v>1</v>
      </c>
      <c r="I43" s="352">
        <f t="shared" si="4"/>
        <v>21</v>
      </c>
      <c r="J43" s="352">
        <v>1</v>
      </c>
      <c r="K43" s="352" t="s">
        <v>30</v>
      </c>
      <c r="L43" s="353">
        <v>29802.75</v>
      </c>
      <c r="M43" s="353">
        <v>5282</v>
      </c>
      <c r="N43" s="351">
        <v>44519</v>
      </c>
      <c r="O43" s="350" t="s">
        <v>361</v>
      </c>
      <c r="P43" s="347"/>
      <c r="V43" s="347"/>
      <c r="W43" s="347"/>
      <c r="X43" s="346"/>
      <c r="Z43" s="346"/>
      <c r="AA43" s="346"/>
    </row>
    <row r="44" spans="1:29" ht="25.35" customHeight="1">
      <c r="A44" s="349">
        <v>28</v>
      </c>
      <c r="B44" s="352" t="s">
        <v>30</v>
      </c>
      <c r="C44" s="289" t="s">
        <v>402</v>
      </c>
      <c r="D44" s="353">
        <v>92</v>
      </c>
      <c r="E44" s="352" t="s">
        <v>30</v>
      </c>
      <c r="F44" s="352" t="s">
        <v>30</v>
      </c>
      <c r="G44" s="353">
        <v>23</v>
      </c>
      <c r="H44" s="165">
        <v>1</v>
      </c>
      <c r="I44" s="352">
        <f t="shared" si="4"/>
        <v>23</v>
      </c>
      <c r="J44" s="352">
        <v>1</v>
      </c>
      <c r="K44" s="352" t="s">
        <v>30</v>
      </c>
      <c r="L44" s="353">
        <v>1390671.11</v>
      </c>
      <c r="M44" s="353">
        <v>262277</v>
      </c>
      <c r="N44" s="351">
        <v>43385</v>
      </c>
      <c r="O44" s="350" t="s">
        <v>27</v>
      </c>
      <c r="P44" s="347"/>
      <c r="Q44" s="359"/>
      <c r="R44" s="385"/>
      <c r="S44" s="347"/>
      <c r="T44" s="347"/>
      <c r="U44" s="347"/>
      <c r="V44" s="360"/>
      <c r="W44" s="33"/>
      <c r="X44" s="8"/>
      <c r="Y44" s="360"/>
      <c r="Z44" s="361"/>
      <c r="AA44" s="361"/>
      <c r="AB44" s="346"/>
      <c r="AC44" s="346"/>
    </row>
    <row r="45" spans="1:29" ht="25.35" customHeight="1">
      <c r="A45" s="349">
        <v>29</v>
      </c>
      <c r="B45" s="352" t="s">
        <v>30</v>
      </c>
      <c r="C45" s="354" t="s">
        <v>465</v>
      </c>
      <c r="D45" s="353">
        <v>75</v>
      </c>
      <c r="E45" s="352" t="s">
        <v>30</v>
      </c>
      <c r="F45" s="352" t="s">
        <v>30</v>
      </c>
      <c r="G45" s="353">
        <v>18</v>
      </c>
      <c r="H45" s="352">
        <v>1</v>
      </c>
      <c r="I45" s="352">
        <f t="shared" si="4"/>
        <v>18</v>
      </c>
      <c r="J45" s="352">
        <v>1</v>
      </c>
      <c r="K45" s="352" t="s">
        <v>30</v>
      </c>
      <c r="L45" s="353">
        <v>25553.78</v>
      </c>
      <c r="M45" s="353">
        <v>4262</v>
      </c>
      <c r="N45" s="351">
        <v>44589</v>
      </c>
      <c r="O45" s="350" t="s">
        <v>59</v>
      </c>
      <c r="P45" s="347"/>
      <c r="Q45" s="359"/>
      <c r="R45" s="359"/>
      <c r="S45" s="335"/>
      <c r="T45" s="359"/>
      <c r="V45" s="360"/>
      <c r="W45" s="360"/>
      <c r="X45" s="346"/>
      <c r="Y45" s="8"/>
      <c r="Z45" s="361"/>
      <c r="AA45" s="346"/>
      <c r="AB45" s="361"/>
      <c r="AC45" s="346"/>
    </row>
    <row r="46" spans="1:29" ht="25.35" customHeight="1">
      <c r="A46" s="349">
        <v>30</v>
      </c>
      <c r="B46" s="214">
        <v>21</v>
      </c>
      <c r="C46" s="354" t="s">
        <v>390</v>
      </c>
      <c r="D46" s="353">
        <v>64</v>
      </c>
      <c r="E46" s="352">
        <v>421</v>
      </c>
      <c r="F46" s="356">
        <f>(D46-E46)/E46</f>
        <v>-0.84798099762470314</v>
      </c>
      <c r="G46" s="353">
        <v>16</v>
      </c>
      <c r="H46" s="352">
        <v>1</v>
      </c>
      <c r="I46" s="352">
        <f t="shared" si="4"/>
        <v>16</v>
      </c>
      <c r="J46" s="352">
        <v>1</v>
      </c>
      <c r="K46" s="352" t="s">
        <v>30</v>
      </c>
      <c r="L46" s="353">
        <v>12372.5</v>
      </c>
      <c r="M46" s="353">
        <v>2518</v>
      </c>
      <c r="N46" s="351">
        <v>44533</v>
      </c>
      <c r="O46" s="350" t="s">
        <v>59</v>
      </c>
      <c r="P46" s="347"/>
      <c r="Q46" s="359"/>
      <c r="R46" s="359"/>
      <c r="S46" s="359"/>
      <c r="V46" s="346"/>
      <c r="W46" s="33"/>
      <c r="X46" s="346"/>
      <c r="Y46" s="347"/>
      <c r="Z46" s="346"/>
      <c r="AA46" s="8"/>
      <c r="AC46" s="346"/>
    </row>
    <row r="47" spans="1:29" ht="25.35" customHeight="1">
      <c r="A47" s="248"/>
      <c r="B47" s="248"/>
      <c r="C47" s="266" t="s">
        <v>116</v>
      </c>
      <c r="D47" s="348">
        <f>SUM(D35:D46)</f>
        <v>209206.12000000005</v>
      </c>
      <c r="E47" s="348">
        <f t="shared" ref="E47:G47" si="5">SUM(E35:E46)</f>
        <v>347315.66</v>
      </c>
      <c r="F47" s="108">
        <f>(D47-E47)/E47</f>
        <v>-0.39764846767922857</v>
      </c>
      <c r="G47" s="348">
        <f t="shared" si="5"/>
        <v>35402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1" sqref="A51:XFD51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582</v>
      </c>
      <c r="F1" s="235"/>
      <c r="G1" s="235"/>
      <c r="H1" s="235"/>
      <c r="I1" s="235"/>
    </row>
    <row r="2" spans="1:29" ht="19.5" customHeight="1">
      <c r="E2" s="235" t="s">
        <v>583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580</v>
      </c>
      <c r="E6" s="237" t="s">
        <v>569</v>
      </c>
      <c r="F6" s="414"/>
      <c r="G6" s="414" t="s">
        <v>580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389"/>
      <c r="E9" s="389"/>
      <c r="F9" s="413" t="s">
        <v>15</v>
      </c>
      <c r="G9" s="389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6"/>
      <c r="Z9" s="347"/>
    </row>
    <row r="10" spans="1:29">
      <c r="A10" s="411"/>
      <c r="B10" s="411"/>
      <c r="C10" s="414"/>
      <c r="D10" s="237" t="s">
        <v>581</v>
      </c>
      <c r="E10" s="237" t="s">
        <v>570</v>
      </c>
      <c r="F10" s="414"/>
      <c r="G10" s="237" t="s">
        <v>581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6"/>
      <c r="Z10" s="347"/>
    </row>
    <row r="11" spans="1:29">
      <c r="A11" s="411"/>
      <c r="B11" s="411"/>
      <c r="C11" s="414"/>
      <c r="D11" s="390" t="s">
        <v>14</v>
      </c>
      <c r="E11" s="237" t="s">
        <v>14</v>
      </c>
      <c r="F11" s="414"/>
      <c r="G11" s="390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1"/>
      <c r="B12" s="412"/>
      <c r="C12" s="415"/>
      <c r="D12" s="391"/>
      <c r="E12" s="238" t="s">
        <v>2</v>
      </c>
      <c r="F12" s="415"/>
      <c r="G12" s="391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63">
        <v>1</v>
      </c>
      <c r="C13" s="354" t="s">
        <v>566</v>
      </c>
      <c r="D13" s="353">
        <v>84214.31</v>
      </c>
      <c r="E13" s="352">
        <v>133346.26</v>
      </c>
      <c r="F13" s="356">
        <f>(D13-E13)/E13</f>
        <v>-0.36845390339406603</v>
      </c>
      <c r="G13" s="353">
        <v>11446</v>
      </c>
      <c r="H13" s="352">
        <v>263</v>
      </c>
      <c r="I13" s="352">
        <f>G13/H13</f>
        <v>43.520912547528518</v>
      </c>
      <c r="J13" s="352">
        <v>18</v>
      </c>
      <c r="K13" s="352">
        <v>2</v>
      </c>
      <c r="L13" s="353">
        <v>231229.31</v>
      </c>
      <c r="M13" s="353">
        <v>31634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3">
        <v>2</v>
      </c>
      <c r="C14" s="354" t="s">
        <v>547</v>
      </c>
      <c r="D14" s="353">
        <v>50715.06</v>
      </c>
      <c r="E14" s="352">
        <v>66689.34</v>
      </c>
      <c r="F14" s="356">
        <f>(D14-E14)/E14</f>
        <v>-0.23953273491685478</v>
      </c>
      <c r="G14" s="353">
        <v>9784</v>
      </c>
      <c r="H14" s="352">
        <v>242</v>
      </c>
      <c r="I14" s="352">
        <f>G14/H14</f>
        <v>40.429752066115704</v>
      </c>
      <c r="J14" s="352">
        <v>16</v>
      </c>
      <c r="K14" s="352">
        <v>4</v>
      </c>
      <c r="L14" s="353">
        <v>280266</v>
      </c>
      <c r="M14" s="353">
        <v>54475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346"/>
      <c r="Y14" s="8"/>
      <c r="Z14" s="8"/>
      <c r="AA14" s="8"/>
      <c r="AB14" s="347"/>
      <c r="AC14" s="346"/>
    </row>
    <row r="15" spans="1:29" ht="25.35" customHeight="1">
      <c r="A15" s="349">
        <v>3</v>
      </c>
      <c r="B15" s="349" t="s">
        <v>67</v>
      </c>
      <c r="C15" s="354" t="s">
        <v>576</v>
      </c>
      <c r="D15" s="353">
        <v>30969</v>
      </c>
      <c r="E15" s="352" t="s">
        <v>30</v>
      </c>
      <c r="F15" s="352" t="s">
        <v>30</v>
      </c>
      <c r="G15" s="353">
        <v>4655</v>
      </c>
      <c r="H15" s="352" t="s">
        <v>30</v>
      </c>
      <c r="I15" s="352" t="s">
        <v>30</v>
      </c>
      <c r="J15" s="352">
        <v>14</v>
      </c>
      <c r="K15" s="352">
        <v>1</v>
      </c>
      <c r="L15" s="353">
        <v>30969</v>
      </c>
      <c r="M15" s="353">
        <v>4655</v>
      </c>
      <c r="N15" s="351">
        <v>44673</v>
      </c>
      <c r="O15" s="350" t="s">
        <v>31</v>
      </c>
      <c r="P15" s="347"/>
      <c r="Q15" s="359"/>
      <c r="R15" s="359"/>
      <c r="S15" s="335"/>
      <c r="T15" s="359"/>
      <c r="U15" s="346"/>
      <c r="V15" s="360"/>
      <c r="W15" s="360"/>
      <c r="X15" s="346"/>
      <c r="Y15" s="8"/>
      <c r="Z15" s="361"/>
      <c r="AA15" s="346"/>
      <c r="AB15" s="361"/>
      <c r="AC15" s="346"/>
    </row>
    <row r="16" spans="1:29" ht="25.35" customHeight="1">
      <c r="A16" s="349">
        <v>4</v>
      </c>
      <c r="B16" s="363">
        <v>3</v>
      </c>
      <c r="C16" s="354" t="s">
        <v>550</v>
      </c>
      <c r="D16" s="353">
        <v>23904.23</v>
      </c>
      <c r="E16" s="352">
        <v>31214.55</v>
      </c>
      <c r="F16" s="356">
        <f>(D16-E16)/E16</f>
        <v>-0.23419591184239399</v>
      </c>
      <c r="G16" s="353">
        <v>3715</v>
      </c>
      <c r="H16" s="352">
        <v>114</v>
      </c>
      <c r="I16" s="352">
        <f t="shared" ref="I16:I21" si="0">G16/H16</f>
        <v>32.587719298245617</v>
      </c>
      <c r="J16" s="352">
        <v>10</v>
      </c>
      <c r="K16" s="352">
        <v>3</v>
      </c>
      <c r="L16" s="353">
        <v>134978</v>
      </c>
      <c r="M16" s="353">
        <v>19317</v>
      </c>
      <c r="N16" s="351">
        <v>44659</v>
      </c>
      <c r="O16" s="350" t="s">
        <v>113</v>
      </c>
      <c r="P16" s="347"/>
      <c r="Q16" s="359"/>
      <c r="R16" s="359"/>
      <c r="S16" s="335"/>
      <c r="T16" s="359"/>
      <c r="U16" s="346"/>
      <c r="V16" s="360"/>
      <c r="W16" s="360"/>
      <c r="X16" s="346"/>
      <c r="Y16" s="8"/>
      <c r="Z16" s="361"/>
      <c r="AA16" s="346"/>
      <c r="AB16" s="361"/>
      <c r="AC16" s="346"/>
    </row>
    <row r="17" spans="1:29" ht="25.35" customHeight="1">
      <c r="A17" s="349">
        <v>5</v>
      </c>
      <c r="B17" s="364">
        <v>4</v>
      </c>
      <c r="C17" s="354" t="s">
        <v>565</v>
      </c>
      <c r="D17" s="353">
        <v>21520.77</v>
      </c>
      <c r="E17" s="352">
        <v>29739.25</v>
      </c>
      <c r="F17" s="356">
        <f>(D17-E17)/E17</f>
        <v>-0.27635128659935942</v>
      </c>
      <c r="G17" s="353">
        <v>3318</v>
      </c>
      <c r="H17" s="352">
        <v>125</v>
      </c>
      <c r="I17" s="352">
        <f t="shared" si="0"/>
        <v>26.544</v>
      </c>
      <c r="J17" s="352">
        <v>13</v>
      </c>
      <c r="K17" s="352">
        <v>2</v>
      </c>
      <c r="L17" s="353">
        <v>51669</v>
      </c>
      <c r="M17" s="353">
        <v>7962</v>
      </c>
      <c r="N17" s="351">
        <v>44666</v>
      </c>
      <c r="O17" s="350" t="s">
        <v>52</v>
      </c>
      <c r="P17" s="347"/>
      <c r="Q17" s="359"/>
      <c r="R17" s="359"/>
      <c r="S17" s="359"/>
      <c r="T17" s="359"/>
      <c r="U17" s="360"/>
      <c r="V17" s="360"/>
      <c r="W17" s="346"/>
      <c r="X17" s="360"/>
      <c r="Y17" s="361"/>
      <c r="Z17" s="361"/>
      <c r="AA17" s="346"/>
    </row>
    <row r="18" spans="1:29" ht="25.35" customHeight="1">
      <c r="A18" s="349">
        <v>6</v>
      </c>
      <c r="B18" s="349" t="s">
        <v>67</v>
      </c>
      <c r="C18" s="354" t="s">
        <v>574</v>
      </c>
      <c r="D18" s="353">
        <v>21312.58</v>
      </c>
      <c r="E18" s="352" t="s">
        <v>30</v>
      </c>
      <c r="F18" s="352" t="s">
        <v>30</v>
      </c>
      <c r="G18" s="353">
        <v>3124</v>
      </c>
      <c r="H18" s="352">
        <v>173</v>
      </c>
      <c r="I18" s="352">
        <f t="shared" si="0"/>
        <v>18.057803468208093</v>
      </c>
      <c r="J18" s="352">
        <v>18</v>
      </c>
      <c r="K18" s="352">
        <v>1</v>
      </c>
      <c r="L18" s="353">
        <v>22051.81</v>
      </c>
      <c r="M18" s="353">
        <v>3243</v>
      </c>
      <c r="N18" s="351">
        <v>44673</v>
      </c>
      <c r="O18" s="350" t="s">
        <v>27</v>
      </c>
      <c r="P18" s="347"/>
      <c r="Q18" s="359"/>
      <c r="R18" s="359"/>
      <c r="S18" s="335"/>
      <c r="T18" s="359"/>
      <c r="U18" s="346"/>
      <c r="V18" s="360"/>
      <c r="W18" s="360"/>
      <c r="X18" s="361"/>
      <c r="Y18" s="346"/>
      <c r="Z18" s="8"/>
      <c r="AA18" s="346"/>
      <c r="AB18" s="361"/>
      <c r="AC18" s="346"/>
    </row>
    <row r="19" spans="1:29" ht="25.35" customHeight="1">
      <c r="A19" s="349">
        <v>7</v>
      </c>
      <c r="B19" s="349" t="s">
        <v>67</v>
      </c>
      <c r="C19" s="354" t="s">
        <v>575</v>
      </c>
      <c r="D19" s="353">
        <v>20028.45</v>
      </c>
      <c r="E19" s="352" t="s">
        <v>30</v>
      </c>
      <c r="F19" s="352" t="s">
        <v>30</v>
      </c>
      <c r="G19" s="353">
        <v>4156</v>
      </c>
      <c r="H19" s="352">
        <v>172</v>
      </c>
      <c r="I19" s="352">
        <f t="shared" si="0"/>
        <v>24.162790697674417</v>
      </c>
      <c r="J19" s="352">
        <v>14</v>
      </c>
      <c r="K19" s="352">
        <v>1</v>
      </c>
      <c r="L19" s="353">
        <v>24776.04</v>
      </c>
      <c r="M19" s="353">
        <v>5260</v>
      </c>
      <c r="N19" s="351">
        <v>44673</v>
      </c>
      <c r="O19" s="350" t="s">
        <v>265</v>
      </c>
      <c r="P19" s="347"/>
      <c r="Q19" s="359"/>
      <c r="R19" s="359"/>
      <c r="S19" s="335"/>
      <c r="T19" s="359"/>
      <c r="U19" s="346"/>
      <c r="V19" s="360"/>
      <c r="W19" s="360"/>
      <c r="X19" s="361"/>
      <c r="Y19" s="346"/>
      <c r="Z19" s="8"/>
      <c r="AA19" s="346"/>
      <c r="AB19" s="361"/>
      <c r="AC19" s="346"/>
    </row>
    <row r="20" spans="1:29" ht="25.35" customHeight="1">
      <c r="A20" s="349">
        <v>8</v>
      </c>
      <c r="B20" s="363">
        <v>5</v>
      </c>
      <c r="C20" s="354" t="s">
        <v>522</v>
      </c>
      <c r="D20" s="353">
        <v>19243.41</v>
      </c>
      <c r="E20" s="352">
        <v>26588.17</v>
      </c>
      <c r="F20" s="356">
        <f>(D20-E20)/E20</f>
        <v>-0.27624165183237503</v>
      </c>
      <c r="G20" s="353">
        <v>3819</v>
      </c>
      <c r="H20" s="352">
        <v>103</v>
      </c>
      <c r="I20" s="352">
        <f t="shared" si="0"/>
        <v>37.077669902912625</v>
      </c>
      <c r="J20" s="352">
        <v>9</v>
      </c>
      <c r="K20" s="352">
        <v>7</v>
      </c>
      <c r="L20" s="353">
        <v>233975</v>
      </c>
      <c r="M20" s="353">
        <v>47039</v>
      </c>
      <c r="N20" s="351">
        <v>44631</v>
      </c>
      <c r="O20" s="350" t="s">
        <v>32</v>
      </c>
      <c r="P20" s="347"/>
      <c r="Q20" s="359"/>
      <c r="R20" s="359"/>
      <c r="S20" s="335"/>
      <c r="T20" s="359"/>
      <c r="U20" s="346"/>
      <c r="V20" s="360"/>
      <c r="W20" s="360"/>
      <c r="X20" s="361"/>
      <c r="Y20" s="346"/>
      <c r="Z20" s="8"/>
      <c r="AA20" s="346"/>
      <c r="AB20" s="361"/>
      <c r="AC20" s="346"/>
    </row>
    <row r="21" spans="1:29" ht="25.35" customHeight="1">
      <c r="A21" s="349">
        <v>9</v>
      </c>
      <c r="B21" s="363">
        <v>7</v>
      </c>
      <c r="C21" s="354" t="s">
        <v>549</v>
      </c>
      <c r="D21" s="353">
        <v>18019.93</v>
      </c>
      <c r="E21" s="352">
        <v>24000.69</v>
      </c>
      <c r="F21" s="356">
        <f>(D21-E21)/E21</f>
        <v>-0.24919116908722203</v>
      </c>
      <c r="G21" s="353">
        <v>3979</v>
      </c>
      <c r="H21" s="352">
        <v>163</v>
      </c>
      <c r="I21" s="352">
        <f t="shared" si="0"/>
        <v>24.411042944785276</v>
      </c>
      <c r="J21" s="352">
        <v>18</v>
      </c>
      <c r="K21" s="352">
        <v>3</v>
      </c>
      <c r="L21" s="353">
        <v>90377.56</v>
      </c>
      <c r="M21" s="353">
        <v>20982</v>
      </c>
      <c r="N21" s="351">
        <v>44659</v>
      </c>
      <c r="O21" s="350" t="s">
        <v>27</v>
      </c>
      <c r="P21" s="347"/>
      <c r="Q21" s="359"/>
      <c r="R21" s="359"/>
      <c r="S21" s="335"/>
      <c r="T21" s="359"/>
      <c r="U21" s="346"/>
      <c r="V21" s="360"/>
      <c r="W21" s="360"/>
      <c r="X21" s="361"/>
      <c r="Y21" s="346"/>
      <c r="Z21" s="8"/>
      <c r="AA21" s="346"/>
      <c r="AB21" s="361"/>
      <c r="AC21" s="346"/>
    </row>
    <row r="22" spans="1:29" ht="25.35" customHeight="1">
      <c r="A22" s="349">
        <v>10</v>
      </c>
      <c r="B22" s="363">
        <v>6</v>
      </c>
      <c r="C22" s="354" t="s">
        <v>573</v>
      </c>
      <c r="D22" s="353">
        <v>14834</v>
      </c>
      <c r="E22" s="352">
        <v>25725</v>
      </c>
      <c r="F22" s="356">
        <f>(D22-E22)/E22</f>
        <v>-0.42336248785228375</v>
      </c>
      <c r="G22" s="353">
        <v>2230</v>
      </c>
      <c r="H22" s="352" t="s">
        <v>30</v>
      </c>
      <c r="I22" s="352" t="s">
        <v>30</v>
      </c>
      <c r="J22" s="352">
        <v>9</v>
      </c>
      <c r="K22" s="352">
        <v>2</v>
      </c>
      <c r="L22" s="353">
        <v>40559</v>
      </c>
      <c r="M22" s="353">
        <v>6088</v>
      </c>
      <c r="N22" s="351">
        <v>44666</v>
      </c>
      <c r="O22" s="350" t="s">
        <v>31</v>
      </c>
      <c r="P22" s="347"/>
      <c r="Q22" s="359"/>
      <c r="R22" s="359"/>
      <c r="S22" s="335"/>
      <c r="T22" s="359"/>
      <c r="V22" s="360"/>
      <c r="W22" s="360"/>
      <c r="X22" s="361"/>
      <c r="Y22" s="346"/>
      <c r="Z22" s="8"/>
      <c r="AA22" s="346"/>
      <c r="AB22" s="361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304761.74</v>
      </c>
      <c r="E23" s="348">
        <v>375626.62</v>
      </c>
      <c r="F23" s="358">
        <f>(D23-E23)/E23</f>
        <v>-0.18865776871724374</v>
      </c>
      <c r="G23" s="348">
        <f t="shared" ref="G23" si="1">SUM(G13:G22)</f>
        <v>50226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63">
        <v>8</v>
      </c>
      <c r="C25" s="354" t="s">
        <v>530</v>
      </c>
      <c r="D25" s="353">
        <v>13419.8</v>
      </c>
      <c r="E25" s="352">
        <v>18184.61</v>
      </c>
      <c r="F25" s="356">
        <f>(D25-E25)/E25</f>
        <v>-0.26202431616625271</v>
      </c>
      <c r="G25" s="353">
        <v>2683</v>
      </c>
      <c r="H25" s="352">
        <v>92</v>
      </c>
      <c r="I25" s="352">
        <f t="shared" ref="I25:I34" si="2">G25/H25</f>
        <v>29.163043478260871</v>
      </c>
      <c r="J25" s="352">
        <v>9</v>
      </c>
      <c r="K25" s="352">
        <v>6</v>
      </c>
      <c r="L25" s="353">
        <v>144104</v>
      </c>
      <c r="M25" s="353">
        <v>28759</v>
      </c>
      <c r="N25" s="351">
        <v>44638</v>
      </c>
      <c r="O25" s="350" t="s">
        <v>52</v>
      </c>
      <c r="P25" s="78"/>
      <c r="Q25" s="359"/>
      <c r="R25" s="385"/>
      <c r="S25" s="335"/>
      <c r="T25" s="347"/>
      <c r="U25" s="347"/>
      <c r="V25" s="347"/>
      <c r="W25" s="360"/>
      <c r="X25" s="346"/>
      <c r="Y25" s="361"/>
      <c r="Z25" s="8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578</v>
      </c>
      <c r="D26" s="353">
        <v>7830</v>
      </c>
      <c r="E26" s="352" t="s">
        <v>30</v>
      </c>
      <c r="F26" s="352" t="s">
        <v>30</v>
      </c>
      <c r="G26" s="353">
        <v>1488</v>
      </c>
      <c r="H26" s="352">
        <v>33</v>
      </c>
      <c r="I26" s="352">
        <f t="shared" si="2"/>
        <v>45.090909090909093</v>
      </c>
      <c r="J26" s="352">
        <v>6</v>
      </c>
      <c r="K26" s="352">
        <v>1</v>
      </c>
      <c r="L26" s="353">
        <v>7830</v>
      </c>
      <c r="M26" s="353">
        <v>1488</v>
      </c>
      <c r="N26" s="351">
        <v>44673</v>
      </c>
      <c r="O26" s="350" t="s">
        <v>99</v>
      </c>
      <c r="P26" s="347"/>
      <c r="Q26" s="359"/>
      <c r="R26" s="359"/>
      <c r="S26" s="335"/>
      <c r="T26" s="359"/>
      <c r="V26" s="360"/>
      <c r="W26" s="360"/>
      <c r="X26" s="361"/>
      <c r="Y26" s="346"/>
      <c r="Z26" s="8"/>
      <c r="AA26" s="346"/>
      <c r="AB26" s="361"/>
      <c r="AC26" s="346"/>
    </row>
    <row r="27" spans="1:29" ht="25.35" customHeight="1">
      <c r="A27" s="349">
        <v>13</v>
      </c>
      <c r="B27" s="362" t="s">
        <v>67</v>
      </c>
      <c r="C27" s="354" t="s">
        <v>577</v>
      </c>
      <c r="D27" s="353">
        <v>7591</v>
      </c>
      <c r="E27" s="352" t="s">
        <v>30</v>
      </c>
      <c r="F27" s="352" t="s">
        <v>30</v>
      </c>
      <c r="G27" s="353">
        <v>1057</v>
      </c>
      <c r="H27" s="352">
        <v>27</v>
      </c>
      <c r="I27" s="352">
        <f t="shared" si="2"/>
        <v>39.148148148148145</v>
      </c>
      <c r="J27" s="352">
        <v>8</v>
      </c>
      <c r="K27" s="352">
        <v>1</v>
      </c>
      <c r="L27" s="353">
        <v>7591</v>
      </c>
      <c r="M27" s="353">
        <v>1057</v>
      </c>
      <c r="N27" s="351">
        <v>44673</v>
      </c>
      <c r="O27" s="350" t="s">
        <v>59</v>
      </c>
      <c r="P27" s="347"/>
      <c r="Q27" s="359"/>
      <c r="R27" s="359"/>
      <c r="S27" s="359"/>
      <c r="T27" s="359"/>
      <c r="V27" s="347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63">
        <v>10</v>
      </c>
      <c r="C28" s="354" t="s">
        <v>562</v>
      </c>
      <c r="D28" s="353">
        <v>4348.54</v>
      </c>
      <c r="E28" s="352">
        <v>9610.01</v>
      </c>
      <c r="F28" s="356">
        <f>(D28-E28)/E28</f>
        <v>-0.54749890999072848</v>
      </c>
      <c r="G28" s="353">
        <v>720</v>
      </c>
      <c r="H28" s="352">
        <v>47</v>
      </c>
      <c r="I28" s="352">
        <f t="shared" si="2"/>
        <v>15.319148936170214</v>
      </c>
      <c r="J28" s="352">
        <v>9</v>
      </c>
      <c r="K28" s="352">
        <v>3</v>
      </c>
      <c r="L28" s="353">
        <v>36870.659999999996</v>
      </c>
      <c r="M28" s="353">
        <v>6530</v>
      </c>
      <c r="N28" s="351">
        <v>44659</v>
      </c>
      <c r="O28" s="350" t="s">
        <v>563</v>
      </c>
      <c r="P28" s="347"/>
      <c r="Q28" s="359"/>
      <c r="R28" s="359"/>
      <c r="S28" s="335"/>
      <c r="T28" s="359"/>
      <c r="V28" s="360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3">
        <v>11</v>
      </c>
      <c r="C29" s="354" t="s">
        <v>515</v>
      </c>
      <c r="D29" s="353">
        <v>4054.9</v>
      </c>
      <c r="E29" s="352">
        <v>7336.48</v>
      </c>
      <c r="F29" s="356">
        <f>(D29-E29)/E29</f>
        <v>-0.44729625106318011</v>
      </c>
      <c r="G29" s="353">
        <v>671</v>
      </c>
      <c r="H29" s="352">
        <v>26</v>
      </c>
      <c r="I29" s="352">
        <f t="shared" si="2"/>
        <v>25.807692307692307</v>
      </c>
      <c r="J29" s="352">
        <v>4</v>
      </c>
      <c r="K29" s="352">
        <v>8</v>
      </c>
      <c r="L29" s="353">
        <v>366474.83</v>
      </c>
      <c r="M29" s="353">
        <v>52358</v>
      </c>
      <c r="N29" s="351">
        <v>44624</v>
      </c>
      <c r="O29" s="350" t="s">
        <v>34</v>
      </c>
      <c r="P29" s="347"/>
      <c r="Q29" s="361"/>
      <c r="R29" s="385"/>
      <c r="S29" s="359"/>
      <c r="T29" s="359"/>
      <c r="U29" s="359"/>
      <c r="V29" s="360"/>
      <c r="W29" s="360"/>
      <c r="X29" s="346"/>
      <c r="Y29" s="361"/>
      <c r="Z29" s="8"/>
      <c r="AA29" s="361"/>
      <c r="AB29" s="346"/>
      <c r="AC29" s="346"/>
    </row>
    <row r="30" spans="1:29" ht="25.35" customHeight="1">
      <c r="A30" s="349">
        <v>16</v>
      </c>
      <c r="B30" s="363" t="s">
        <v>40</v>
      </c>
      <c r="C30" s="354" t="s">
        <v>579</v>
      </c>
      <c r="D30" s="353">
        <v>3859.4</v>
      </c>
      <c r="E30" s="352" t="s">
        <v>30</v>
      </c>
      <c r="F30" s="352" t="s">
        <v>30</v>
      </c>
      <c r="G30" s="353">
        <v>482</v>
      </c>
      <c r="H30" s="352">
        <v>6</v>
      </c>
      <c r="I30" s="352">
        <f t="shared" si="2"/>
        <v>80.333333333333329</v>
      </c>
      <c r="J30" s="352">
        <v>5</v>
      </c>
      <c r="K30" s="352">
        <v>0</v>
      </c>
      <c r="L30" s="353">
        <v>3859</v>
      </c>
      <c r="M30" s="353">
        <v>482</v>
      </c>
      <c r="N30" s="351" t="s">
        <v>190</v>
      </c>
      <c r="O30" s="350" t="s">
        <v>52</v>
      </c>
      <c r="P30" s="347"/>
      <c r="Q30" s="359"/>
      <c r="R30" s="359"/>
      <c r="S30" s="335"/>
      <c r="T30" s="359"/>
      <c r="V30" s="360"/>
      <c r="W30" s="360"/>
      <c r="X30" s="346"/>
      <c r="Y30" s="361"/>
      <c r="Z30" s="8"/>
      <c r="AA30" s="361"/>
      <c r="AB30" s="346"/>
      <c r="AC30" s="346"/>
    </row>
    <row r="31" spans="1:29" ht="25.35" customHeight="1">
      <c r="A31" s="349">
        <v>17</v>
      </c>
      <c r="B31" s="362" t="s">
        <v>40</v>
      </c>
      <c r="C31" s="354" t="s">
        <v>584</v>
      </c>
      <c r="D31" s="353">
        <v>2373</v>
      </c>
      <c r="E31" s="352" t="s">
        <v>30</v>
      </c>
      <c r="F31" s="352" t="s">
        <v>30</v>
      </c>
      <c r="G31" s="353">
        <v>446</v>
      </c>
      <c r="H31" s="352" t="s">
        <v>30</v>
      </c>
      <c r="I31" s="352" t="s">
        <v>30</v>
      </c>
      <c r="J31" s="352" t="s">
        <v>30</v>
      </c>
      <c r="K31" s="352">
        <v>0</v>
      </c>
      <c r="L31" s="353">
        <v>2373</v>
      </c>
      <c r="M31" s="353">
        <v>446</v>
      </c>
      <c r="N31" s="351" t="s">
        <v>190</v>
      </c>
      <c r="O31" s="350" t="s">
        <v>31</v>
      </c>
      <c r="P31" s="347"/>
      <c r="Q31" s="359"/>
      <c r="R31" s="359"/>
      <c r="S31" s="359"/>
      <c r="V31" s="346"/>
      <c r="W31" s="33"/>
      <c r="X31" s="346"/>
      <c r="Y31" s="8"/>
      <c r="Z31" s="347"/>
      <c r="AA31" s="346"/>
      <c r="AC31" s="346"/>
    </row>
    <row r="32" spans="1:29" ht="25.35" customHeight="1">
      <c r="A32" s="349">
        <v>18</v>
      </c>
      <c r="B32" s="363">
        <v>9</v>
      </c>
      <c r="C32" s="354" t="s">
        <v>546</v>
      </c>
      <c r="D32" s="353">
        <v>2305.5500000000002</v>
      </c>
      <c r="E32" s="352">
        <v>10528.74</v>
      </c>
      <c r="F32" s="356">
        <f>(D32-E32)/E32</f>
        <v>-0.7810231803615626</v>
      </c>
      <c r="G32" s="353">
        <v>365</v>
      </c>
      <c r="H32" s="352">
        <v>21</v>
      </c>
      <c r="I32" s="352">
        <f t="shared" si="2"/>
        <v>17.38095238095238</v>
      </c>
      <c r="J32" s="352">
        <v>4</v>
      </c>
      <c r="K32" s="352">
        <v>4</v>
      </c>
      <c r="L32" s="353">
        <v>98619.73</v>
      </c>
      <c r="M32" s="353">
        <v>13835</v>
      </c>
      <c r="N32" s="351">
        <v>44652</v>
      </c>
      <c r="O32" s="350" t="s">
        <v>73</v>
      </c>
      <c r="P32" s="347"/>
      <c r="Q32" s="359"/>
      <c r="R32" s="385"/>
      <c r="S32" s="385"/>
      <c r="T32" s="359"/>
      <c r="V32" s="347"/>
      <c r="W32" s="346"/>
      <c r="X32" s="8"/>
      <c r="Y32" s="8"/>
      <c r="Z32" s="346"/>
      <c r="AA32" s="347"/>
      <c r="AC32" s="346"/>
    </row>
    <row r="33" spans="1:29" ht="25.35" customHeight="1">
      <c r="A33" s="349">
        <v>19</v>
      </c>
      <c r="B33" s="364">
        <v>13</v>
      </c>
      <c r="C33" s="354" t="s">
        <v>496</v>
      </c>
      <c r="D33" s="353">
        <v>1836.53</v>
      </c>
      <c r="E33" s="352">
        <v>4247.74</v>
      </c>
      <c r="F33" s="356">
        <f>(D33-E33)/E33</f>
        <v>-0.56764538319200331</v>
      </c>
      <c r="G33" s="353">
        <v>296</v>
      </c>
      <c r="H33" s="352">
        <v>9</v>
      </c>
      <c r="I33" s="352">
        <f t="shared" si="2"/>
        <v>32.888888888888886</v>
      </c>
      <c r="J33" s="352">
        <v>2</v>
      </c>
      <c r="K33" s="352">
        <v>10</v>
      </c>
      <c r="L33" s="353">
        <v>246773.59</v>
      </c>
      <c r="M33" s="353">
        <v>35995</v>
      </c>
      <c r="N33" s="351">
        <v>44610</v>
      </c>
      <c r="O33" s="350" t="s">
        <v>73</v>
      </c>
      <c r="P33" s="347"/>
      <c r="Q33" s="8"/>
      <c r="R33" s="361"/>
      <c r="S33" s="346"/>
      <c r="T33" s="346"/>
      <c r="V33" s="347"/>
      <c r="W33" s="347"/>
      <c r="X33" s="347"/>
      <c r="Y33" s="346"/>
      <c r="Z33" s="346"/>
    </row>
    <row r="34" spans="1:29" ht="25.35" customHeight="1">
      <c r="A34" s="349">
        <v>20</v>
      </c>
      <c r="B34" s="364">
        <v>14</v>
      </c>
      <c r="C34" s="354" t="s">
        <v>497</v>
      </c>
      <c r="D34" s="353">
        <v>575</v>
      </c>
      <c r="E34" s="352">
        <v>884</v>
      </c>
      <c r="F34" s="356">
        <f>(D34-E34)/E34</f>
        <v>-0.34954751131221717</v>
      </c>
      <c r="G34" s="353">
        <v>100</v>
      </c>
      <c r="H34" s="352">
        <v>10</v>
      </c>
      <c r="I34" s="352">
        <f t="shared" si="2"/>
        <v>10</v>
      </c>
      <c r="J34" s="352">
        <v>9</v>
      </c>
      <c r="K34" s="352">
        <v>10</v>
      </c>
      <c r="L34" s="353">
        <v>139880.45000000001</v>
      </c>
      <c r="M34" s="353">
        <v>23463</v>
      </c>
      <c r="N34" s="351">
        <v>44610</v>
      </c>
      <c r="O34" s="350" t="s">
        <v>183</v>
      </c>
      <c r="P34" s="347"/>
      <c r="Q34" s="359"/>
      <c r="R34" s="359"/>
      <c r="S34" s="335"/>
      <c r="T34" s="359"/>
      <c r="V34" s="360"/>
      <c r="W34" s="33"/>
      <c r="X34" s="8"/>
      <c r="Y34" s="361"/>
      <c r="Z34" s="360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352955.46</v>
      </c>
      <c r="E35" s="348">
        <v>394888.23</v>
      </c>
      <c r="F35" s="358">
        <f t="shared" ref="F35" si="3">(D35-E35)/E35</f>
        <v>-0.10618895883526323</v>
      </c>
      <c r="G35" s="348">
        <f>SUM(G23:G34)</f>
        <v>58534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390</v>
      </c>
      <c r="D37" s="353">
        <v>421</v>
      </c>
      <c r="E37" s="352" t="s">
        <v>30</v>
      </c>
      <c r="F37" s="352" t="s">
        <v>30</v>
      </c>
      <c r="G37" s="353">
        <v>76</v>
      </c>
      <c r="H37" s="352">
        <v>2</v>
      </c>
      <c r="I37" s="352">
        <f t="shared" ref="I37:I42" si="4">G37/H37</f>
        <v>38</v>
      </c>
      <c r="J37" s="352">
        <v>2</v>
      </c>
      <c r="K37" s="352" t="s">
        <v>30</v>
      </c>
      <c r="L37" s="353">
        <v>12308.5</v>
      </c>
      <c r="M37" s="353">
        <v>2502</v>
      </c>
      <c r="N37" s="351">
        <v>44533</v>
      </c>
      <c r="O37" s="350" t="s">
        <v>59</v>
      </c>
      <c r="P37" s="347"/>
      <c r="Q37" s="359"/>
      <c r="R37" s="359"/>
      <c r="S37" s="335"/>
      <c r="T37" s="360"/>
      <c r="U37" s="360"/>
      <c r="V37" s="360"/>
      <c r="W37" s="360"/>
      <c r="X37" s="8"/>
      <c r="Y37" s="361"/>
      <c r="Z37" s="360"/>
      <c r="AA37" s="361"/>
      <c r="AB37" s="346"/>
      <c r="AC37" s="346"/>
    </row>
    <row r="38" spans="1:29" ht="25.35" customHeight="1">
      <c r="A38" s="349">
        <v>22</v>
      </c>
      <c r="B38" s="352" t="s">
        <v>30</v>
      </c>
      <c r="C38" s="354" t="s">
        <v>538</v>
      </c>
      <c r="D38" s="353">
        <v>350</v>
      </c>
      <c r="E38" s="352" t="s">
        <v>30</v>
      </c>
      <c r="F38" s="352" t="s">
        <v>30</v>
      </c>
      <c r="G38" s="353">
        <v>70</v>
      </c>
      <c r="H38" s="352">
        <v>2</v>
      </c>
      <c r="I38" s="352">
        <f t="shared" si="4"/>
        <v>35</v>
      </c>
      <c r="J38" s="352">
        <v>2</v>
      </c>
      <c r="K38" s="352" t="s">
        <v>30</v>
      </c>
      <c r="L38" s="353">
        <v>22738</v>
      </c>
      <c r="M38" s="353">
        <v>3537</v>
      </c>
      <c r="N38" s="351">
        <v>44638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8"/>
      <c r="X38" s="346"/>
      <c r="Y38" s="360"/>
      <c r="Z38" s="361"/>
      <c r="AA38" s="361"/>
      <c r="AB38" s="346"/>
    </row>
    <row r="39" spans="1:29" ht="25.35" customHeight="1">
      <c r="A39" s="349">
        <v>23</v>
      </c>
      <c r="B39" s="364">
        <v>24</v>
      </c>
      <c r="C39" s="354" t="s">
        <v>537</v>
      </c>
      <c r="D39" s="353">
        <v>286.7</v>
      </c>
      <c r="E39" s="352">
        <v>23</v>
      </c>
      <c r="F39" s="356">
        <f>(D39-E39)/E39</f>
        <v>11.465217391304348</v>
      </c>
      <c r="G39" s="353">
        <v>87</v>
      </c>
      <c r="H39" s="352">
        <v>2</v>
      </c>
      <c r="I39" s="352">
        <f t="shared" si="4"/>
        <v>43.5</v>
      </c>
      <c r="J39" s="352">
        <v>2</v>
      </c>
      <c r="K39" s="352">
        <v>6</v>
      </c>
      <c r="L39" s="353">
        <v>49161.24</v>
      </c>
      <c r="M39" s="353">
        <v>7844</v>
      </c>
      <c r="N39" s="351">
        <v>44638</v>
      </c>
      <c r="O39" s="350" t="s">
        <v>27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482</v>
      </c>
      <c r="D40" s="353">
        <v>164</v>
      </c>
      <c r="E40" s="352" t="s">
        <v>30</v>
      </c>
      <c r="F40" s="352" t="s">
        <v>30</v>
      </c>
      <c r="G40" s="353">
        <v>32</v>
      </c>
      <c r="H40" s="352">
        <v>1</v>
      </c>
      <c r="I40" s="352">
        <f t="shared" si="4"/>
        <v>32</v>
      </c>
      <c r="J40" s="352">
        <v>1</v>
      </c>
      <c r="K40" s="352" t="s">
        <v>30</v>
      </c>
      <c r="L40" s="353">
        <v>8845</v>
      </c>
      <c r="M40" s="353">
        <v>1632</v>
      </c>
      <c r="N40" s="351">
        <v>44561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4">
        <v>21</v>
      </c>
      <c r="C41" s="354" t="s">
        <v>502</v>
      </c>
      <c r="D41" s="353">
        <v>133.6</v>
      </c>
      <c r="E41" s="352">
        <v>43.3</v>
      </c>
      <c r="F41" s="356">
        <f>(D41-E41)/E41</f>
        <v>2.0854503464203233</v>
      </c>
      <c r="G41" s="353">
        <v>38</v>
      </c>
      <c r="H41" s="352">
        <v>1</v>
      </c>
      <c r="I41" s="352">
        <f t="shared" si="4"/>
        <v>38</v>
      </c>
      <c r="J41" s="352">
        <v>1</v>
      </c>
      <c r="K41" s="352">
        <v>10</v>
      </c>
      <c r="L41" s="353">
        <v>61733.94</v>
      </c>
      <c r="M41" s="353">
        <v>12833</v>
      </c>
      <c r="N41" s="351">
        <v>44610</v>
      </c>
      <c r="O41" s="350" t="s">
        <v>43</v>
      </c>
      <c r="P41" s="347"/>
      <c r="Q41" s="359"/>
      <c r="R41" s="385"/>
      <c r="S41" s="347"/>
      <c r="T41" s="347"/>
      <c r="U41" s="347"/>
      <c r="V41" s="360"/>
      <c r="W41" s="33"/>
      <c r="X41" s="8"/>
      <c r="Y41" s="360"/>
      <c r="Z41" s="361"/>
      <c r="AA41" s="361"/>
      <c r="AB41" s="346"/>
      <c r="AC41" s="346"/>
    </row>
    <row r="42" spans="1:29" ht="25.35" customHeight="1">
      <c r="A42" s="349">
        <v>26</v>
      </c>
      <c r="B42" s="352" t="s">
        <v>30</v>
      </c>
      <c r="C42" s="354" t="s">
        <v>539</v>
      </c>
      <c r="D42" s="353">
        <v>120.5</v>
      </c>
      <c r="E42" s="352" t="s">
        <v>30</v>
      </c>
      <c r="F42" s="352" t="s">
        <v>30</v>
      </c>
      <c r="G42" s="353">
        <v>23</v>
      </c>
      <c r="H42" s="352">
        <v>2</v>
      </c>
      <c r="I42" s="352">
        <f t="shared" si="4"/>
        <v>11.5</v>
      </c>
      <c r="J42" s="352">
        <v>1</v>
      </c>
      <c r="K42" s="352">
        <v>6</v>
      </c>
      <c r="L42" s="353">
        <v>411.5</v>
      </c>
      <c r="M42" s="353">
        <v>79</v>
      </c>
      <c r="N42" s="351">
        <v>44638</v>
      </c>
      <c r="O42" s="350" t="s">
        <v>361</v>
      </c>
      <c r="P42" s="347"/>
      <c r="Q42" s="359"/>
      <c r="R42" s="359"/>
      <c r="S42" s="359"/>
      <c r="T42" s="359"/>
      <c r="V42" s="360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4">
        <v>17</v>
      </c>
      <c r="C43" s="354" t="s">
        <v>491</v>
      </c>
      <c r="D43" s="353">
        <v>98</v>
      </c>
      <c r="E43" s="352">
        <v>288</v>
      </c>
      <c r="F43" s="356">
        <f>(D43-E43)/E43</f>
        <v>-0.65972222222222221</v>
      </c>
      <c r="G43" s="353">
        <v>16</v>
      </c>
      <c r="H43" s="352" t="s">
        <v>30</v>
      </c>
      <c r="I43" s="352" t="s">
        <v>30</v>
      </c>
      <c r="J43" s="352">
        <v>1</v>
      </c>
      <c r="K43" s="352">
        <v>11</v>
      </c>
      <c r="L43" s="353">
        <v>16993</v>
      </c>
      <c r="M43" s="353">
        <v>2754</v>
      </c>
      <c r="N43" s="351">
        <v>44603</v>
      </c>
      <c r="O43" s="350" t="s">
        <v>31</v>
      </c>
      <c r="P43" s="347"/>
      <c r="Q43" s="359"/>
      <c r="R43" s="385"/>
      <c r="S43" s="385"/>
      <c r="T43" s="385"/>
      <c r="U43" s="33"/>
      <c r="V43" s="33"/>
      <c r="W43" s="33"/>
      <c r="X43" s="8"/>
      <c r="Y43" s="360"/>
      <c r="Z43" s="361"/>
      <c r="AA43" s="361"/>
      <c r="AB43" s="346"/>
      <c r="AC43" s="346"/>
    </row>
    <row r="44" spans="1:29" ht="25.35" customHeight="1">
      <c r="A44" s="349">
        <v>28</v>
      </c>
      <c r="B44" s="364">
        <v>19</v>
      </c>
      <c r="C44" s="354" t="s">
        <v>544</v>
      </c>
      <c r="D44" s="353">
        <v>98</v>
      </c>
      <c r="E44" s="352">
        <v>131</v>
      </c>
      <c r="F44" s="356">
        <f>(D44-E44)/E44</f>
        <v>-0.25190839694656486</v>
      </c>
      <c r="G44" s="353">
        <v>40</v>
      </c>
      <c r="H44" s="352">
        <v>1</v>
      </c>
      <c r="I44" s="352">
        <f>G44/H44</f>
        <v>40</v>
      </c>
      <c r="J44" s="352">
        <v>1</v>
      </c>
      <c r="K44" s="352">
        <v>5</v>
      </c>
      <c r="L44" s="353">
        <v>16641.02</v>
      </c>
      <c r="M44" s="353">
        <v>3433</v>
      </c>
      <c r="N44" s="351">
        <v>44645</v>
      </c>
      <c r="O44" s="350" t="s">
        <v>27</v>
      </c>
      <c r="P44" s="347"/>
      <c r="Q44" s="359"/>
      <c r="R44" s="359"/>
      <c r="S44" s="359"/>
      <c r="T44" s="359"/>
      <c r="U44" s="359"/>
      <c r="V44" s="359"/>
      <c r="W44" s="360"/>
      <c r="X44" s="361"/>
      <c r="Y44" s="361"/>
      <c r="Z44" s="346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489</v>
      </c>
      <c r="D45" s="353">
        <v>90</v>
      </c>
      <c r="E45" s="352" t="s">
        <v>30</v>
      </c>
      <c r="F45" s="352" t="s">
        <v>30</v>
      </c>
      <c r="G45" s="353">
        <v>18</v>
      </c>
      <c r="H45" s="352">
        <v>1</v>
      </c>
      <c r="I45" s="352">
        <f>G45/H45</f>
        <v>18</v>
      </c>
      <c r="J45" s="352">
        <v>1</v>
      </c>
      <c r="K45" s="352" t="s">
        <v>30</v>
      </c>
      <c r="L45" s="353">
        <v>96261</v>
      </c>
      <c r="M45" s="353">
        <v>15103</v>
      </c>
      <c r="N45" s="351">
        <v>44603</v>
      </c>
      <c r="O45" s="350" t="s">
        <v>32</v>
      </c>
      <c r="P45" s="347"/>
      <c r="Q45" s="359"/>
      <c r="R45" s="359"/>
      <c r="S45" s="347"/>
      <c r="T45" s="347"/>
      <c r="U45" s="347"/>
      <c r="V45" s="360"/>
      <c r="W45" s="346"/>
      <c r="X45" s="361"/>
      <c r="Y45" s="8"/>
      <c r="Z45" s="360"/>
      <c r="AA45" s="361"/>
      <c r="AB45" s="346"/>
      <c r="AC45" s="346"/>
    </row>
    <row r="46" spans="1:29" ht="25.35" customHeight="1">
      <c r="A46" s="349">
        <v>30</v>
      </c>
      <c r="B46" s="352" t="s">
        <v>30</v>
      </c>
      <c r="C46" s="354" t="s">
        <v>490</v>
      </c>
      <c r="D46" s="353">
        <v>70</v>
      </c>
      <c r="E46" s="352" t="s">
        <v>30</v>
      </c>
      <c r="F46" s="352" t="s">
        <v>30</v>
      </c>
      <c r="G46" s="353">
        <v>14</v>
      </c>
      <c r="H46" s="352">
        <v>2</v>
      </c>
      <c r="I46" s="352">
        <f>G46/H46</f>
        <v>7</v>
      </c>
      <c r="J46" s="352">
        <v>2</v>
      </c>
      <c r="K46" s="352" t="s">
        <v>30</v>
      </c>
      <c r="L46" s="353">
        <v>112034</v>
      </c>
      <c r="M46" s="353">
        <v>15745</v>
      </c>
      <c r="N46" s="351">
        <v>44603</v>
      </c>
      <c r="O46" s="350" t="s">
        <v>52</v>
      </c>
      <c r="P46" s="347"/>
      <c r="Q46" s="359"/>
      <c r="R46" s="359"/>
      <c r="S46" s="359"/>
      <c r="T46" s="359"/>
      <c r="U46" s="360"/>
      <c r="V46" s="360"/>
      <c r="W46" s="360"/>
      <c r="X46" s="361"/>
      <c r="Y46" s="346"/>
      <c r="Z46" s="360"/>
      <c r="AA46" s="361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354787.26</v>
      </c>
      <c r="E47" s="348">
        <v>394981.73</v>
      </c>
      <c r="F47" s="358">
        <f>(D47-E47)/E47</f>
        <v>-0.1017628587529858</v>
      </c>
      <c r="G47" s="348">
        <f>SUM(G35:G46)</f>
        <v>58948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  <c r="U48" s="347"/>
      <c r="V48" s="347"/>
      <c r="W48" s="347"/>
    </row>
    <row r="49" spans="1:29" ht="25.35" customHeight="1">
      <c r="A49" s="349">
        <v>31</v>
      </c>
      <c r="B49" s="90">
        <v>20</v>
      </c>
      <c r="C49" s="354" t="s">
        <v>447</v>
      </c>
      <c r="D49" s="353">
        <v>70</v>
      </c>
      <c r="E49" s="352">
        <v>101</v>
      </c>
      <c r="F49" s="356">
        <f>(D49-E49)/E49</f>
        <v>-0.30693069306930693</v>
      </c>
      <c r="G49" s="353">
        <v>21</v>
      </c>
      <c r="H49" s="352" t="s">
        <v>30</v>
      </c>
      <c r="I49" s="352" t="s">
        <v>30</v>
      </c>
      <c r="J49" s="352">
        <v>1</v>
      </c>
      <c r="K49" s="352" t="s">
        <v>30</v>
      </c>
      <c r="L49" s="353">
        <v>52028</v>
      </c>
      <c r="M49" s="353">
        <v>9233</v>
      </c>
      <c r="N49" s="351">
        <v>44575</v>
      </c>
      <c r="O49" s="350" t="s">
        <v>31</v>
      </c>
      <c r="P49" s="347"/>
      <c r="Q49" s="359"/>
      <c r="R49" s="359"/>
      <c r="S49" s="335"/>
      <c r="T49" s="359"/>
      <c r="V49" s="360"/>
      <c r="W49" s="360"/>
      <c r="X49" s="361"/>
      <c r="Y49" s="360"/>
      <c r="Z49" s="8"/>
      <c r="AA49" s="361"/>
      <c r="AB49" s="346"/>
      <c r="AC49" s="346"/>
    </row>
    <row r="50" spans="1:29" ht="25.35" customHeight="1">
      <c r="A50" s="349">
        <v>32</v>
      </c>
      <c r="B50" s="352" t="s">
        <v>30</v>
      </c>
      <c r="C50" s="354" t="s">
        <v>367</v>
      </c>
      <c r="D50" s="353">
        <v>42</v>
      </c>
      <c r="E50" s="352" t="s">
        <v>30</v>
      </c>
      <c r="F50" s="352" t="s">
        <v>30</v>
      </c>
      <c r="G50" s="353">
        <v>10</v>
      </c>
      <c r="H50" s="352">
        <v>1</v>
      </c>
      <c r="I50" s="352">
        <f t="shared" ref="I50:I57" si="5">G50/H50</f>
        <v>10</v>
      </c>
      <c r="J50" s="352">
        <v>1</v>
      </c>
      <c r="K50" s="352" t="s">
        <v>30</v>
      </c>
      <c r="L50" s="353">
        <v>639260</v>
      </c>
      <c r="M50" s="353">
        <v>92165</v>
      </c>
      <c r="N50" s="351">
        <v>44526</v>
      </c>
      <c r="O50" s="350" t="s">
        <v>52</v>
      </c>
      <c r="P50" s="78"/>
      <c r="Q50" s="359"/>
      <c r="R50" s="359"/>
      <c r="S50" s="347"/>
      <c r="T50" s="347"/>
      <c r="U50" s="347"/>
      <c r="W50" s="347"/>
      <c r="X50" s="361"/>
      <c r="Y50" s="360"/>
      <c r="Z50" s="8"/>
      <c r="AA50" s="361"/>
      <c r="AB50" s="346"/>
      <c r="AC50" s="346"/>
    </row>
    <row r="51" spans="1:29" ht="25.35" customHeight="1">
      <c r="A51" s="349">
        <v>33</v>
      </c>
      <c r="B51" s="352" t="s">
        <v>30</v>
      </c>
      <c r="C51" s="354" t="s">
        <v>548</v>
      </c>
      <c r="D51" s="353">
        <v>42</v>
      </c>
      <c r="E51" s="352" t="s">
        <v>30</v>
      </c>
      <c r="F51" s="352" t="s">
        <v>30</v>
      </c>
      <c r="G51" s="353">
        <v>7</v>
      </c>
      <c r="H51" s="352">
        <v>1</v>
      </c>
      <c r="I51" s="352">
        <f t="shared" si="5"/>
        <v>7</v>
      </c>
      <c r="J51" s="352">
        <v>1</v>
      </c>
      <c r="K51" s="352" t="s">
        <v>30</v>
      </c>
      <c r="L51" s="353">
        <v>10759</v>
      </c>
      <c r="M51" s="353">
        <v>1645</v>
      </c>
      <c r="N51" s="351">
        <v>44652</v>
      </c>
      <c r="O51" s="350" t="s">
        <v>33</v>
      </c>
      <c r="P51" s="78"/>
      <c r="Q51" s="359"/>
      <c r="R51" s="359"/>
      <c r="S51" s="335"/>
      <c r="T51" s="359"/>
      <c r="U51" s="33"/>
      <c r="V51" s="33"/>
      <c r="W51" s="33"/>
      <c r="X51" s="8"/>
      <c r="Y51" s="361"/>
      <c r="Z51" s="360"/>
      <c r="AA51" s="361"/>
      <c r="AB51" s="346"/>
      <c r="AC51" s="346"/>
    </row>
    <row r="52" spans="1:29" ht="25.35" customHeight="1">
      <c r="A52" s="349">
        <v>34</v>
      </c>
      <c r="B52" s="352" t="s">
        <v>30</v>
      </c>
      <c r="C52" s="354" t="s">
        <v>523</v>
      </c>
      <c r="D52" s="353">
        <v>38</v>
      </c>
      <c r="E52" s="352" t="s">
        <v>30</v>
      </c>
      <c r="F52" s="352" t="s">
        <v>30</v>
      </c>
      <c r="G52" s="353">
        <v>8</v>
      </c>
      <c r="H52" s="352">
        <v>1</v>
      </c>
      <c r="I52" s="352">
        <f t="shared" si="5"/>
        <v>8</v>
      </c>
      <c r="J52" s="352">
        <v>1</v>
      </c>
      <c r="K52" s="352" t="s">
        <v>30</v>
      </c>
      <c r="L52" s="353">
        <v>29814.03</v>
      </c>
      <c r="M52" s="353">
        <v>4854</v>
      </c>
      <c r="N52" s="351">
        <v>44631</v>
      </c>
      <c r="O52" s="350" t="s">
        <v>27</v>
      </c>
      <c r="P52" s="347"/>
      <c r="Q52" s="359"/>
      <c r="R52" s="359"/>
      <c r="S52" s="359"/>
      <c r="V52" s="346"/>
      <c r="W52" s="33"/>
      <c r="X52" s="346"/>
      <c r="Y52" s="347"/>
      <c r="Z52" s="8"/>
      <c r="AA52" s="346"/>
      <c r="AC52" s="346"/>
    </row>
    <row r="53" spans="1:29" ht="25.35" customHeight="1">
      <c r="A53" s="349">
        <v>35</v>
      </c>
      <c r="B53" s="352" t="s">
        <v>30</v>
      </c>
      <c r="C53" s="354" t="s">
        <v>389</v>
      </c>
      <c r="D53" s="353">
        <v>33</v>
      </c>
      <c r="E53" s="352" t="s">
        <v>30</v>
      </c>
      <c r="F53" s="352" t="s">
        <v>30</v>
      </c>
      <c r="G53" s="353">
        <v>7</v>
      </c>
      <c r="H53" s="352">
        <v>1</v>
      </c>
      <c r="I53" s="352">
        <f t="shared" si="5"/>
        <v>7</v>
      </c>
      <c r="J53" s="352">
        <v>1</v>
      </c>
      <c r="K53" s="352" t="s">
        <v>30</v>
      </c>
      <c r="L53" s="353">
        <v>11394.76</v>
      </c>
      <c r="M53" s="353">
        <v>2047</v>
      </c>
      <c r="N53" s="351">
        <v>44533</v>
      </c>
      <c r="O53" s="350" t="s">
        <v>43</v>
      </c>
      <c r="P53" s="347"/>
      <c r="Q53" s="359"/>
      <c r="R53" s="359"/>
      <c r="S53" s="359"/>
      <c r="T53" s="359"/>
      <c r="W53" s="360"/>
      <c r="X53" s="8"/>
      <c r="Y53" s="361"/>
      <c r="Z53" s="360"/>
      <c r="AA53" s="361"/>
      <c r="AB53" s="346"/>
      <c r="AC53" s="346"/>
    </row>
    <row r="54" spans="1:29" ht="25.35" customHeight="1">
      <c r="A54" s="349">
        <v>36</v>
      </c>
      <c r="B54" s="352" t="s">
        <v>30</v>
      </c>
      <c r="C54" s="354" t="s">
        <v>509</v>
      </c>
      <c r="D54" s="353">
        <v>25</v>
      </c>
      <c r="E54" s="352" t="s">
        <v>30</v>
      </c>
      <c r="F54" s="352" t="s">
        <v>30</v>
      </c>
      <c r="G54" s="353">
        <v>5</v>
      </c>
      <c r="H54" s="352">
        <v>2</v>
      </c>
      <c r="I54" s="352">
        <f t="shared" si="5"/>
        <v>2.5</v>
      </c>
      <c r="J54" s="352">
        <v>2</v>
      </c>
      <c r="K54" s="352" t="s">
        <v>30</v>
      </c>
      <c r="L54" s="353">
        <v>15623</v>
      </c>
      <c r="M54" s="353">
        <v>2382</v>
      </c>
      <c r="N54" s="351">
        <v>44610</v>
      </c>
      <c r="O54" s="350" t="s">
        <v>113</v>
      </c>
      <c r="P54" s="78"/>
      <c r="Q54" s="359"/>
      <c r="R54" s="359"/>
      <c r="S54" s="359"/>
      <c r="T54" s="359"/>
      <c r="U54" s="360"/>
      <c r="V54" s="360"/>
      <c r="W54" s="360"/>
      <c r="X54" s="361"/>
      <c r="Y54" s="361"/>
      <c r="Z54" s="8"/>
      <c r="AA54" s="346"/>
      <c r="AB54" s="346"/>
    </row>
    <row r="55" spans="1:29" ht="25.35" customHeight="1">
      <c r="A55" s="349">
        <v>37</v>
      </c>
      <c r="B55" s="352" t="s">
        <v>30</v>
      </c>
      <c r="C55" s="354" t="s">
        <v>517</v>
      </c>
      <c r="D55" s="353">
        <v>20</v>
      </c>
      <c r="E55" s="352" t="s">
        <v>30</v>
      </c>
      <c r="F55" s="352" t="s">
        <v>30</v>
      </c>
      <c r="G55" s="353">
        <v>4</v>
      </c>
      <c r="H55" s="352">
        <v>2</v>
      </c>
      <c r="I55" s="352">
        <f t="shared" si="5"/>
        <v>2</v>
      </c>
      <c r="J55" s="352">
        <v>2</v>
      </c>
      <c r="K55" s="352" t="s">
        <v>30</v>
      </c>
      <c r="L55" s="353">
        <v>9582</v>
      </c>
      <c r="M55" s="353">
        <v>1467</v>
      </c>
      <c r="N55" s="351">
        <v>44617</v>
      </c>
      <c r="O55" s="350" t="s">
        <v>33</v>
      </c>
      <c r="P55" s="347"/>
      <c r="Q55" s="359"/>
      <c r="R55" s="359"/>
      <c r="S55" s="359"/>
      <c r="T55" s="359"/>
      <c r="U55" s="360"/>
      <c r="V55" s="360"/>
      <c r="W55" s="360"/>
      <c r="X55" s="361"/>
      <c r="Y55" s="361"/>
      <c r="Z55" s="8"/>
      <c r="AA55" s="346"/>
      <c r="AB55" s="346"/>
    </row>
    <row r="56" spans="1:29" ht="25.35" customHeight="1">
      <c r="A56" s="349">
        <v>38</v>
      </c>
      <c r="B56" s="355" t="s">
        <v>30</v>
      </c>
      <c r="C56" s="354" t="s">
        <v>564</v>
      </c>
      <c r="D56" s="353">
        <v>11</v>
      </c>
      <c r="E56" s="352" t="s">
        <v>30</v>
      </c>
      <c r="F56" s="352" t="s">
        <v>30</v>
      </c>
      <c r="G56" s="353">
        <v>2</v>
      </c>
      <c r="H56" s="352">
        <v>1</v>
      </c>
      <c r="I56" s="352">
        <f t="shared" si="5"/>
        <v>2</v>
      </c>
      <c r="J56" s="352">
        <v>1</v>
      </c>
      <c r="K56" s="352" t="s">
        <v>30</v>
      </c>
      <c r="L56" s="353">
        <v>184</v>
      </c>
      <c r="M56" s="353">
        <v>31</v>
      </c>
      <c r="N56" s="351">
        <v>44652</v>
      </c>
      <c r="O56" s="350" t="s">
        <v>361</v>
      </c>
      <c r="P56" s="347"/>
      <c r="Q56" s="359"/>
      <c r="R56" s="359"/>
      <c r="S56" s="359"/>
      <c r="T56" s="359"/>
      <c r="U56" s="360"/>
      <c r="V56" s="360"/>
      <c r="W56" s="360"/>
      <c r="X56" s="361"/>
      <c r="Y56" s="8"/>
      <c r="Z56" s="361"/>
      <c r="AA56" s="346"/>
      <c r="AB56" s="346"/>
    </row>
    <row r="57" spans="1:29" ht="25.35" customHeight="1">
      <c r="A57" s="349">
        <v>39</v>
      </c>
      <c r="B57" s="363">
        <v>23</v>
      </c>
      <c r="C57" s="354" t="s">
        <v>510</v>
      </c>
      <c r="D57" s="353">
        <v>10</v>
      </c>
      <c r="E57" s="352">
        <v>25.5</v>
      </c>
      <c r="F57" s="356">
        <f>(D57-E57)/E57</f>
        <v>-0.60784313725490191</v>
      </c>
      <c r="G57" s="353">
        <v>2</v>
      </c>
      <c r="H57" s="352">
        <v>1</v>
      </c>
      <c r="I57" s="352">
        <f t="shared" si="5"/>
        <v>2</v>
      </c>
      <c r="J57" s="352">
        <v>1</v>
      </c>
      <c r="K57" s="352">
        <v>9</v>
      </c>
      <c r="L57" s="353">
        <v>9457</v>
      </c>
      <c r="M57" s="353">
        <v>1709</v>
      </c>
      <c r="N57" s="351">
        <v>44617</v>
      </c>
      <c r="O57" s="350" t="s">
        <v>52</v>
      </c>
      <c r="P57" s="347"/>
      <c r="Q57" s="359"/>
      <c r="R57" s="359"/>
      <c r="S57" s="359"/>
      <c r="T57" s="359"/>
      <c r="U57" s="359"/>
      <c r="V57" s="360"/>
      <c r="W57" s="360"/>
      <c r="X57" s="361"/>
      <c r="Z57" s="346"/>
      <c r="AA57" s="361"/>
    </row>
    <row r="58" spans="1:29" ht="25.35" customHeight="1">
      <c r="A58" s="248"/>
      <c r="B58" s="248"/>
      <c r="C58" s="266" t="s">
        <v>585</v>
      </c>
      <c r="D58" s="348">
        <f>SUM(D47:D57)</f>
        <v>355078.26</v>
      </c>
      <c r="E58" s="348">
        <v>394981.73</v>
      </c>
      <c r="F58" s="358">
        <f>(D58-E58)/E58</f>
        <v>-0.10102611581553399</v>
      </c>
      <c r="G58" s="348">
        <f t="shared" ref="G58" si="6">SUM(G47:G57)</f>
        <v>59014</v>
      </c>
      <c r="H58" s="348"/>
      <c r="I58" s="251"/>
      <c r="J58" s="250"/>
      <c r="K58" s="252"/>
      <c r="L58" s="253"/>
      <c r="M58" s="257"/>
      <c r="N58" s="254"/>
      <c r="O58" s="281"/>
      <c r="R58" s="347"/>
    </row>
    <row r="59" spans="1:29" ht="23.1" customHeight="1">
      <c r="W59" s="33"/>
    </row>
    <row r="60" spans="1:29" ht="17.25" customHeight="1"/>
    <row r="71" spans="16:18">
      <c r="R71" s="347"/>
    </row>
    <row r="76" spans="16:18">
      <c r="P76" s="347"/>
    </row>
    <row r="80" spans="16:18" ht="12" customHeight="1"/>
    <row r="90" spans="21:23">
      <c r="U90" s="347"/>
      <c r="V90" s="347"/>
      <c r="W90" s="347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2" style="345" bestFit="1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571</v>
      </c>
      <c r="F1" s="235"/>
      <c r="G1" s="235"/>
      <c r="H1" s="235"/>
      <c r="I1" s="235"/>
    </row>
    <row r="2" spans="1:29" ht="19.5" customHeight="1">
      <c r="E2" s="235" t="s">
        <v>572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X5" s="33"/>
    </row>
    <row r="6" spans="1:29">
      <c r="A6" s="411"/>
      <c r="B6" s="411"/>
      <c r="C6" s="414"/>
      <c r="D6" s="237" t="s">
        <v>569</v>
      </c>
      <c r="E6" s="237" t="s">
        <v>558</v>
      </c>
      <c r="F6" s="414"/>
      <c r="G6" s="414" t="s">
        <v>569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X8" s="33"/>
    </row>
    <row r="9" spans="1:29" ht="15" customHeight="1">
      <c r="A9" s="410"/>
      <c r="B9" s="410"/>
      <c r="C9" s="413" t="s">
        <v>13</v>
      </c>
      <c r="D9" s="386"/>
      <c r="E9" s="386"/>
      <c r="F9" s="413" t="s">
        <v>15</v>
      </c>
      <c r="G9" s="386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X9" s="346"/>
      <c r="Z9" s="347"/>
    </row>
    <row r="10" spans="1:29">
      <c r="A10" s="411"/>
      <c r="B10" s="411"/>
      <c r="C10" s="414"/>
      <c r="D10" s="237" t="s">
        <v>570</v>
      </c>
      <c r="E10" s="237" t="s">
        <v>559</v>
      </c>
      <c r="F10" s="414"/>
      <c r="G10" s="237" t="s">
        <v>570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X10" s="346"/>
      <c r="Z10" s="347"/>
    </row>
    <row r="11" spans="1:29">
      <c r="A11" s="411"/>
      <c r="B11" s="411"/>
      <c r="C11" s="414"/>
      <c r="D11" s="387" t="s">
        <v>14</v>
      </c>
      <c r="E11" s="237" t="s">
        <v>14</v>
      </c>
      <c r="F11" s="414"/>
      <c r="G11" s="387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3"/>
      <c r="Y11" s="347"/>
      <c r="Z11" s="347"/>
    </row>
    <row r="12" spans="1:29" ht="15.6" customHeight="1" thickBot="1">
      <c r="A12" s="411"/>
      <c r="B12" s="412"/>
      <c r="C12" s="415"/>
      <c r="D12" s="388"/>
      <c r="E12" s="238" t="s">
        <v>2</v>
      </c>
      <c r="F12" s="415"/>
      <c r="G12" s="388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3"/>
      <c r="Y12" s="346"/>
      <c r="Z12" s="8"/>
    </row>
    <row r="13" spans="1:29" ht="25.35" customHeight="1">
      <c r="A13" s="349">
        <v>1</v>
      </c>
      <c r="B13" s="363" t="s">
        <v>67</v>
      </c>
      <c r="C13" s="354" t="s">
        <v>566</v>
      </c>
      <c r="D13" s="353">
        <v>133346.26</v>
      </c>
      <c r="E13" s="352" t="s">
        <v>30</v>
      </c>
      <c r="F13" s="352" t="s">
        <v>30</v>
      </c>
      <c r="G13" s="353">
        <v>18311</v>
      </c>
      <c r="H13" s="352">
        <v>279</v>
      </c>
      <c r="I13" s="352">
        <f t="shared" ref="I13:I20" si="0">G13/H13</f>
        <v>65.630824372759861</v>
      </c>
      <c r="J13" s="352">
        <v>17</v>
      </c>
      <c r="K13" s="352">
        <v>1</v>
      </c>
      <c r="L13" s="353">
        <v>148229.94</v>
      </c>
      <c r="M13" s="353">
        <v>20359</v>
      </c>
      <c r="N13" s="351">
        <v>44666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49">
        <v>1</v>
      </c>
      <c r="C14" s="354" t="s">
        <v>547</v>
      </c>
      <c r="D14" s="353">
        <v>66689.34</v>
      </c>
      <c r="E14" s="352">
        <v>76622.42</v>
      </c>
      <c r="F14" s="356">
        <f>(D14-E14)/E14</f>
        <v>-0.12963673034602669</v>
      </c>
      <c r="G14" s="353">
        <v>13718</v>
      </c>
      <c r="H14" s="352">
        <v>244</v>
      </c>
      <c r="I14" s="352">
        <f t="shared" si="0"/>
        <v>56.221311475409834</v>
      </c>
      <c r="J14" s="352">
        <v>18</v>
      </c>
      <c r="K14" s="352">
        <v>3</v>
      </c>
      <c r="L14" s="353">
        <v>229551</v>
      </c>
      <c r="M14" s="353">
        <v>44691</v>
      </c>
      <c r="N14" s="351">
        <v>44652</v>
      </c>
      <c r="O14" s="350" t="s">
        <v>113</v>
      </c>
      <c r="P14" s="347"/>
      <c r="Q14" s="359"/>
      <c r="R14" s="359"/>
      <c r="S14" s="359"/>
      <c r="T14" s="359"/>
      <c r="V14" s="347"/>
      <c r="W14" s="346"/>
      <c r="X14" s="8"/>
      <c r="Y14" s="346"/>
      <c r="Z14" s="8"/>
      <c r="AA14" s="8"/>
      <c r="AB14" s="347"/>
      <c r="AC14" s="346"/>
    </row>
    <row r="15" spans="1:29" ht="25.35" customHeight="1">
      <c r="A15" s="349">
        <v>3</v>
      </c>
      <c r="B15" s="349">
        <v>2</v>
      </c>
      <c r="C15" s="354" t="s">
        <v>550</v>
      </c>
      <c r="D15" s="353">
        <v>31214.55</v>
      </c>
      <c r="E15" s="352">
        <v>75890.070000000007</v>
      </c>
      <c r="F15" s="356">
        <f>(D15-E15)/E15</f>
        <v>-0.58868729466187075</v>
      </c>
      <c r="G15" s="353">
        <v>4848</v>
      </c>
      <c r="H15" s="352">
        <v>156</v>
      </c>
      <c r="I15" s="352">
        <f t="shared" si="0"/>
        <v>31.076923076923077</v>
      </c>
      <c r="J15" s="352">
        <v>11</v>
      </c>
      <c r="K15" s="352">
        <v>2</v>
      </c>
      <c r="L15" s="353">
        <v>111073</v>
      </c>
      <c r="M15" s="353">
        <v>15602</v>
      </c>
      <c r="N15" s="351">
        <v>44659</v>
      </c>
      <c r="O15" s="350" t="s">
        <v>113</v>
      </c>
      <c r="P15" s="347"/>
      <c r="Q15" s="359"/>
      <c r="R15" s="359"/>
      <c r="S15" s="335"/>
      <c r="T15" s="359"/>
      <c r="U15" s="346"/>
      <c r="V15" s="360"/>
      <c r="W15" s="360"/>
      <c r="X15" s="8"/>
      <c r="Y15" s="346"/>
      <c r="Z15" s="361"/>
      <c r="AA15" s="346"/>
      <c r="AB15" s="361"/>
      <c r="AC15" s="346"/>
    </row>
    <row r="16" spans="1:29" ht="25.35" customHeight="1">
      <c r="A16" s="349">
        <v>4</v>
      </c>
      <c r="B16" s="363" t="s">
        <v>67</v>
      </c>
      <c r="C16" s="354" t="s">
        <v>565</v>
      </c>
      <c r="D16" s="353">
        <v>29739.25</v>
      </c>
      <c r="E16" s="352" t="s">
        <v>30</v>
      </c>
      <c r="F16" s="352" t="s">
        <v>30</v>
      </c>
      <c r="G16" s="353">
        <v>4585</v>
      </c>
      <c r="H16" s="352">
        <v>182</v>
      </c>
      <c r="I16" s="352">
        <f t="shared" si="0"/>
        <v>25.192307692307693</v>
      </c>
      <c r="J16" s="352">
        <v>17</v>
      </c>
      <c r="K16" s="352">
        <v>1</v>
      </c>
      <c r="L16" s="353">
        <v>30149</v>
      </c>
      <c r="M16" s="353">
        <v>4644</v>
      </c>
      <c r="N16" s="351">
        <v>44666</v>
      </c>
      <c r="O16" s="350" t="s">
        <v>52</v>
      </c>
      <c r="P16" s="347"/>
      <c r="Q16" s="359"/>
      <c r="R16" s="359"/>
      <c r="S16" s="335"/>
      <c r="T16" s="359"/>
      <c r="U16" s="346"/>
      <c r="V16" s="360"/>
      <c r="W16" s="360"/>
      <c r="X16" s="8"/>
      <c r="Y16" s="346"/>
      <c r="Z16" s="361"/>
      <c r="AA16" s="346"/>
      <c r="AB16" s="361"/>
      <c r="AC16" s="346"/>
    </row>
    <row r="17" spans="1:29" ht="25.35" customHeight="1">
      <c r="A17" s="349">
        <v>5</v>
      </c>
      <c r="B17" s="362">
        <v>5</v>
      </c>
      <c r="C17" s="354" t="s">
        <v>522</v>
      </c>
      <c r="D17" s="353">
        <v>26588.17</v>
      </c>
      <c r="E17" s="352">
        <v>24219.37</v>
      </c>
      <c r="F17" s="356">
        <f>(D17-E17)/E17</f>
        <v>9.7806012295117484E-2</v>
      </c>
      <c r="G17" s="353">
        <v>5710</v>
      </c>
      <c r="H17" s="352">
        <v>137</v>
      </c>
      <c r="I17" s="352">
        <f t="shared" si="0"/>
        <v>41.678832116788321</v>
      </c>
      <c r="J17" s="352">
        <v>12</v>
      </c>
      <c r="K17" s="352">
        <v>6</v>
      </c>
      <c r="L17" s="353">
        <v>214732</v>
      </c>
      <c r="M17" s="353">
        <v>43220</v>
      </c>
      <c r="N17" s="351">
        <v>44631</v>
      </c>
      <c r="O17" s="350" t="s">
        <v>32</v>
      </c>
      <c r="P17" s="347"/>
      <c r="Q17" s="359"/>
      <c r="R17" s="359"/>
      <c r="S17" s="359"/>
      <c r="T17" s="359"/>
      <c r="U17" s="360"/>
      <c r="V17" s="360"/>
      <c r="W17" s="346"/>
      <c r="X17" s="361"/>
      <c r="Y17" s="360"/>
      <c r="Z17" s="361"/>
      <c r="AA17" s="346"/>
    </row>
    <row r="18" spans="1:29" ht="25.35" customHeight="1">
      <c r="A18" s="349">
        <v>6</v>
      </c>
      <c r="B18" s="363" t="s">
        <v>67</v>
      </c>
      <c r="C18" s="354" t="s">
        <v>573</v>
      </c>
      <c r="D18" s="353">
        <v>25725</v>
      </c>
      <c r="E18" s="352" t="s">
        <v>30</v>
      </c>
      <c r="F18" s="352" t="s">
        <v>30</v>
      </c>
      <c r="G18" s="353">
        <v>3858</v>
      </c>
      <c r="H18" s="352" t="s">
        <v>30</v>
      </c>
      <c r="I18" s="352" t="s">
        <v>30</v>
      </c>
      <c r="J18" s="352">
        <v>13</v>
      </c>
      <c r="K18" s="352">
        <v>1</v>
      </c>
      <c r="L18" s="353">
        <v>25725</v>
      </c>
      <c r="M18" s="353">
        <v>3858</v>
      </c>
      <c r="N18" s="351">
        <v>44666</v>
      </c>
      <c r="O18" s="350" t="s">
        <v>31</v>
      </c>
      <c r="P18" s="78"/>
      <c r="Q18" s="359"/>
      <c r="R18" s="385"/>
      <c r="S18" s="335"/>
      <c r="T18" s="347"/>
      <c r="U18" s="347"/>
      <c r="V18" s="347"/>
      <c r="W18" s="360"/>
      <c r="X18" s="361"/>
      <c r="Y18" s="346"/>
      <c r="Z18" s="8"/>
      <c r="AA18" s="361"/>
      <c r="AB18" s="346"/>
      <c r="AC18" s="346"/>
    </row>
    <row r="19" spans="1:29" ht="25.35" customHeight="1">
      <c r="A19" s="349">
        <v>7</v>
      </c>
      <c r="B19" s="349">
        <v>3</v>
      </c>
      <c r="C19" s="354" t="s">
        <v>549</v>
      </c>
      <c r="D19" s="353">
        <v>24000.69</v>
      </c>
      <c r="E19" s="352">
        <v>46535.839999999997</v>
      </c>
      <c r="F19" s="356">
        <f>(D19-E19)/E19</f>
        <v>-0.48425364192415993</v>
      </c>
      <c r="G19" s="353">
        <v>5633</v>
      </c>
      <c r="H19" s="352">
        <v>181</v>
      </c>
      <c r="I19" s="352">
        <f t="shared" si="0"/>
        <v>31.121546961325969</v>
      </c>
      <c r="J19" s="352">
        <v>18</v>
      </c>
      <c r="K19" s="352">
        <v>2</v>
      </c>
      <c r="L19" s="353">
        <v>71759.13</v>
      </c>
      <c r="M19" s="353">
        <v>16829</v>
      </c>
      <c r="N19" s="351">
        <v>44659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1"/>
      <c r="Y19" s="8"/>
      <c r="Z19" s="360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530</v>
      </c>
      <c r="D20" s="353">
        <v>18184.61</v>
      </c>
      <c r="E20" s="352">
        <v>17279.84</v>
      </c>
      <c r="F20" s="356">
        <f>(D20-E20)/E20</f>
        <v>5.2359859813516818E-2</v>
      </c>
      <c r="G20" s="353">
        <v>3882</v>
      </c>
      <c r="H20" s="352">
        <v>108</v>
      </c>
      <c r="I20" s="352">
        <f t="shared" si="0"/>
        <v>35.944444444444443</v>
      </c>
      <c r="J20" s="352">
        <v>10</v>
      </c>
      <c r="K20" s="352">
        <v>5</v>
      </c>
      <c r="L20" s="353">
        <v>130684</v>
      </c>
      <c r="M20" s="353">
        <v>26076</v>
      </c>
      <c r="N20" s="351">
        <v>44638</v>
      </c>
      <c r="O20" s="350" t="s">
        <v>52</v>
      </c>
      <c r="P20" s="347"/>
      <c r="Q20" s="361"/>
      <c r="R20" s="385"/>
      <c r="S20" s="359"/>
      <c r="T20" s="359"/>
      <c r="U20" s="359"/>
      <c r="V20" s="360"/>
      <c r="W20" s="360"/>
      <c r="X20" s="361"/>
      <c r="Y20" s="346"/>
      <c r="Z20" s="8"/>
      <c r="AA20" s="361"/>
      <c r="AB20" s="346"/>
      <c r="AC20" s="346"/>
    </row>
    <row r="21" spans="1:29" ht="25.35" customHeight="1">
      <c r="A21" s="349">
        <v>9</v>
      </c>
      <c r="B21" s="349">
        <v>4</v>
      </c>
      <c r="C21" s="354" t="s">
        <v>546</v>
      </c>
      <c r="D21" s="353">
        <v>10528.74</v>
      </c>
      <c r="E21" s="352">
        <v>25006.39</v>
      </c>
      <c r="F21" s="356">
        <f>(D21-E21)/E21</f>
        <v>-0.57895801833051475</v>
      </c>
      <c r="G21" s="353">
        <v>1658</v>
      </c>
      <c r="H21" s="352">
        <v>76</v>
      </c>
      <c r="I21" s="352">
        <f>G21/H21</f>
        <v>21.815789473684209</v>
      </c>
      <c r="J21" s="352">
        <v>8</v>
      </c>
      <c r="K21" s="352">
        <v>3</v>
      </c>
      <c r="L21" s="353">
        <v>96314.18</v>
      </c>
      <c r="M21" s="353">
        <v>13470</v>
      </c>
      <c r="N21" s="351">
        <v>44652</v>
      </c>
      <c r="O21" s="350" t="s">
        <v>73</v>
      </c>
      <c r="P21" s="347"/>
      <c r="Q21" s="359"/>
      <c r="R21" s="359"/>
      <c r="S21" s="335"/>
      <c r="T21" s="359"/>
      <c r="V21" s="360"/>
      <c r="W21" s="360"/>
      <c r="X21" s="361"/>
      <c r="Y21" s="346"/>
      <c r="Z21" s="8"/>
      <c r="AA21" s="361"/>
      <c r="AB21" s="346"/>
      <c r="AC21" s="346"/>
    </row>
    <row r="22" spans="1:29" ht="25.35" customHeight="1">
      <c r="A22" s="349">
        <v>10</v>
      </c>
      <c r="B22" s="349">
        <v>7</v>
      </c>
      <c r="C22" s="354" t="s">
        <v>562</v>
      </c>
      <c r="D22" s="353">
        <v>9610.01</v>
      </c>
      <c r="E22" s="352">
        <v>16133.72</v>
      </c>
      <c r="F22" s="356">
        <f>(D22-E22)/E22</f>
        <v>-0.40435249898969361</v>
      </c>
      <c r="G22" s="353">
        <v>1576</v>
      </c>
      <c r="H22" s="352">
        <v>93</v>
      </c>
      <c r="I22" s="352">
        <f>G22/H22</f>
        <v>16.946236559139784</v>
      </c>
      <c r="J22" s="352">
        <v>13</v>
      </c>
      <c r="K22" s="352">
        <v>2</v>
      </c>
      <c r="L22" s="353">
        <v>32522.120000000003</v>
      </c>
      <c r="M22" s="353">
        <v>5810</v>
      </c>
      <c r="N22" s="351">
        <v>44659</v>
      </c>
      <c r="O22" s="350" t="s">
        <v>563</v>
      </c>
      <c r="P22" s="347"/>
      <c r="Q22" s="359"/>
      <c r="R22" s="385"/>
      <c r="S22" s="385"/>
      <c r="T22" s="359"/>
      <c r="V22" s="347"/>
      <c r="W22" s="346"/>
      <c r="X22" s="8"/>
      <c r="Y22" s="8"/>
      <c r="Z22" s="346"/>
      <c r="AA22" s="347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375626.62</v>
      </c>
      <c r="E23" s="348">
        <v>315900.86</v>
      </c>
      <c r="F23" s="108">
        <f>(D23-E23)/E23</f>
        <v>0.18906488573662006</v>
      </c>
      <c r="G23" s="348">
        <f>SUM(G13:G22)</f>
        <v>63779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62">
        <v>9</v>
      </c>
      <c r="C25" s="354" t="s">
        <v>515</v>
      </c>
      <c r="D25" s="353">
        <v>7336.48</v>
      </c>
      <c r="E25" s="352">
        <v>13656.25</v>
      </c>
      <c r="F25" s="356">
        <f>(D25-E25)/E25</f>
        <v>-0.46277491990846686</v>
      </c>
      <c r="G25" s="353">
        <v>1185</v>
      </c>
      <c r="H25" s="352">
        <v>32</v>
      </c>
      <c r="I25" s="352">
        <f t="shared" ref="I25:I30" si="1">G25/H25</f>
        <v>37.03125</v>
      </c>
      <c r="J25" s="352">
        <v>5</v>
      </c>
      <c r="K25" s="352">
        <v>7</v>
      </c>
      <c r="L25" s="353">
        <v>362419.93</v>
      </c>
      <c r="M25" s="353">
        <v>51687</v>
      </c>
      <c r="N25" s="351">
        <v>44624</v>
      </c>
      <c r="O25" s="350" t="s">
        <v>34</v>
      </c>
      <c r="P25" s="347"/>
      <c r="Q25" s="8"/>
      <c r="R25" s="361"/>
      <c r="S25" s="346"/>
      <c r="T25" s="346"/>
      <c r="V25" s="347"/>
      <c r="W25" s="347"/>
      <c r="X25" s="346"/>
      <c r="Y25" s="347"/>
      <c r="Z25" s="346"/>
    </row>
    <row r="26" spans="1:29" ht="25.35" customHeight="1">
      <c r="A26" s="349">
        <v>12</v>
      </c>
      <c r="B26" s="362" t="s">
        <v>40</v>
      </c>
      <c r="C26" s="354" t="s">
        <v>575</v>
      </c>
      <c r="D26" s="353">
        <v>4537.59</v>
      </c>
      <c r="E26" s="352" t="s">
        <v>30</v>
      </c>
      <c r="F26" s="352" t="s">
        <v>30</v>
      </c>
      <c r="G26" s="353">
        <v>1067</v>
      </c>
      <c r="H26" s="352">
        <v>50</v>
      </c>
      <c r="I26" s="352">
        <f t="shared" si="1"/>
        <v>21.34</v>
      </c>
      <c r="J26" s="352">
        <v>8</v>
      </c>
      <c r="K26" s="352">
        <v>0</v>
      </c>
      <c r="L26" s="353">
        <v>4537.59</v>
      </c>
      <c r="M26" s="353">
        <v>1067</v>
      </c>
      <c r="N26" s="351" t="s">
        <v>190</v>
      </c>
      <c r="O26" s="350" t="s">
        <v>265</v>
      </c>
      <c r="P26" s="347"/>
      <c r="Q26" s="359"/>
      <c r="R26" s="359"/>
      <c r="S26" s="335"/>
      <c r="T26" s="359"/>
      <c r="V26" s="360"/>
      <c r="W26" s="33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10</v>
      </c>
      <c r="C27" s="354" t="s">
        <v>496</v>
      </c>
      <c r="D27" s="353">
        <v>4247.74</v>
      </c>
      <c r="E27" s="352">
        <v>5673.28</v>
      </c>
      <c r="F27" s="356">
        <f>(D27-E27)/E27</f>
        <v>-0.25127263241017544</v>
      </c>
      <c r="G27" s="353">
        <v>749</v>
      </c>
      <c r="H27" s="352">
        <v>18</v>
      </c>
      <c r="I27" s="352">
        <f t="shared" si="1"/>
        <v>41.611111111111114</v>
      </c>
      <c r="J27" s="352">
        <v>3</v>
      </c>
      <c r="K27" s="352">
        <v>9</v>
      </c>
      <c r="L27" s="353">
        <v>244937.06</v>
      </c>
      <c r="M27" s="353">
        <v>35699</v>
      </c>
      <c r="N27" s="351">
        <v>44610</v>
      </c>
      <c r="O27" s="350" t="s">
        <v>73</v>
      </c>
      <c r="P27" s="347"/>
      <c r="Q27" s="359"/>
      <c r="R27" s="359"/>
      <c r="S27" s="335"/>
      <c r="T27" s="360"/>
      <c r="U27" s="360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62">
        <v>16</v>
      </c>
      <c r="C28" s="354" t="s">
        <v>497</v>
      </c>
      <c r="D28" s="353">
        <v>884</v>
      </c>
      <c r="E28" s="352">
        <v>1489.6</v>
      </c>
      <c r="F28" s="356">
        <f>(D28-E28)/E28</f>
        <v>-0.40655209452201929</v>
      </c>
      <c r="G28" s="353">
        <v>156</v>
      </c>
      <c r="H28" s="352">
        <v>12</v>
      </c>
      <c r="I28" s="352">
        <f t="shared" si="1"/>
        <v>13</v>
      </c>
      <c r="J28" s="352">
        <v>6</v>
      </c>
      <c r="K28" s="352">
        <v>9</v>
      </c>
      <c r="L28" s="353">
        <v>139305.45000000001</v>
      </c>
      <c r="M28" s="353">
        <v>23360</v>
      </c>
      <c r="N28" s="351">
        <v>44610</v>
      </c>
      <c r="O28" s="350" t="s">
        <v>183</v>
      </c>
      <c r="P28" s="347"/>
      <c r="Q28" s="359"/>
      <c r="R28" s="359"/>
      <c r="S28" s="359"/>
      <c r="T28" s="359"/>
      <c r="U28" s="360"/>
      <c r="V28" s="360"/>
      <c r="W28" s="8"/>
      <c r="X28" s="360"/>
      <c r="Y28" s="346"/>
      <c r="Z28" s="361"/>
      <c r="AA28" s="361"/>
      <c r="AB28" s="346"/>
    </row>
    <row r="29" spans="1:29" ht="25.35" customHeight="1">
      <c r="A29" s="349">
        <v>15</v>
      </c>
      <c r="B29" s="362">
        <v>17</v>
      </c>
      <c r="C29" s="354" t="s">
        <v>368</v>
      </c>
      <c r="D29" s="353">
        <v>753.27</v>
      </c>
      <c r="E29" s="353">
        <v>969.44</v>
      </c>
      <c r="F29" s="356">
        <f>(D29-E29)/E29</f>
        <v>-0.22298440336689229</v>
      </c>
      <c r="G29" s="353">
        <v>185</v>
      </c>
      <c r="H29" s="352">
        <v>5</v>
      </c>
      <c r="I29" s="352">
        <f t="shared" si="1"/>
        <v>37</v>
      </c>
      <c r="J29" s="352">
        <v>1</v>
      </c>
      <c r="K29" s="352">
        <v>21</v>
      </c>
      <c r="L29" s="353">
        <v>224505</v>
      </c>
      <c r="M29" s="353">
        <v>44582</v>
      </c>
      <c r="N29" s="351">
        <v>44526</v>
      </c>
      <c r="O29" s="350" t="s">
        <v>32</v>
      </c>
      <c r="P29" s="347"/>
      <c r="Q29" s="359"/>
      <c r="R29" s="359"/>
      <c r="S29" s="335"/>
      <c r="T29" s="359"/>
      <c r="U29" s="33"/>
      <c r="V29" s="33"/>
      <c r="W29" s="33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62" t="s">
        <v>40</v>
      </c>
      <c r="C30" s="354" t="s">
        <v>574</v>
      </c>
      <c r="D30" s="353">
        <v>739.23</v>
      </c>
      <c r="E30" s="352" t="s">
        <v>30</v>
      </c>
      <c r="F30" s="352" t="s">
        <v>30</v>
      </c>
      <c r="G30" s="353">
        <v>119</v>
      </c>
      <c r="H30" s="352">
        <v>6</v>
      </c>
      <c r="I30" s="352">
        <f t="shared" si="1"/>
        <v>19.833333333333332</v>
      </c>
      <c r="J30" s="352">
        <v>6</v>
      </c>
      <c r="K30" s="352">
        <v>0</v>
      </c>
      <c r="L30" s="353">
        <v>739.23</v>
      </c>
      <c r="M30" s="353">
        <v>119</v>
      </c>
      <c r="N30" s="351" t="s">
        <v>190</v>
      </c>
      <c r="O30" s="350" t="s">
        <v>27</v>
      </c>
      <c r="P30" s="347"/>
      <c r="Q30" s="359"/>
      <c r="R30" s="359"/>
      <c r="S30" s="335"/>
      <c r="T30" s="359"/>
      <c r="U30" s="33"/>
      <c r="V30" s="33"/>
      <c r="W30" s="33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62">
        <v>23</v>
      </c>
      <c r="C31" s="354" t="s">
        <v>491</v>
      </c>
      <c r="D31" s="353">
        <v>288</v>
      </c>
      <c r="E31" s="352">
        <v>184</v>
      </c>
      <c r="F31" s="356">
        <f>(D31-E31)/E31</f>
        <v>0.56521739130434778</v>
      </c>
      <c r="G31" s="353">
        <v>40</v>
      </c>
      <c r="H31" s="352" t="s">
        <v>30</v>
      </c>
      <c r="I31" s="352" t="s">
        <v>30</v>
      </c>
      <c r="J31" s="352">
        <v>2</v>
      </c>
      <c r="K31" s="352">
        <v>10</v>
      </c>
      <c r="L31" s="353">
        <v>16895</v>
      </c>
      <c r="M31" s="353">
        <v>2738</v>
      </c>
      <c r="N31" s="351">
        <v>44603</v>
      </c>
      <c r="O31" s="350" t="s">
        <v>31</v>
      </c>
      <c r="P31" s="78"/>
      <c r="Q31" s="359"/>
      <c r="R31" s="359"/>
      <c r="S31" s="335"/>
      <c r="T31" s="359"/>
      <c r="U31" s="33"/>
      <c r="V31" s="33"/>
      <c r="W31" s="33"/>
      <c r="X31" s="361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52" t="s">
        <v>30</v>
      </c>
      <c r="C32" s="354" t="s">
        <v>467</v>
      </c>
      <c r="D32" s="353">
        <v>200</v>
      </c>
      <c r="E32" s="352" t="s">
        <v>30</v>
      </c>
      <c r="F32" s="352" t="s">
        <v>30</v>
      </c>
      <c r="G32" s="353">
        <v>40</v>
      </c>
      <c r="H32" s="352" t="s">
        <v>30</v>
      </c>
      <c r="I32" s="352" t="s">
        <v>30</v>
      </c>
      <c r="J32" s="352">
        <v>1</v>
      </c>
      <c r="K32" s="352">
        <v>9</v>
      </c>
      <c r="L32" s="353">
        <v>47274</v>
      </c>
      <c r="M32" s="353">
        <v>9695</v>
      </c>
      <c r="N32" s="351">
        <v>44596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8"/>
      <c r="Y32" s="360"/>
      <c r="Z32" s="361"/>
      <c r="AA32" s="361"/>
      <c r="AB32" s="346"/>
      <c r="AC32" s="346"/>
    </row>
    <row r="33" spans="1:29" ht="25.35" customHeight="1">
      <c r="A33" s="349">
        <v>19</v>
      </c>
      <c r="B33" s="362">
        <v>25</v>
      </c>
      <c r="C33" s="354" t="s">
        <v>544</v>
      </c>
      <c r="D33" s="353">
        <v>131</v>
      </c>
      <c r="E33" s="352">
        <v>159.44</v>
      </c>
      <c r="F33" s="356">
        <f>(D33-E33)/E33</f>
        <v>-0.17837431008529853</v>
      </c>
      <c r="G33" s="353">
        <v>24</v>
      </c>
      <c r="H33" s="352">
        <v>2</v>
      </c>
      <c r="I33" s="352">
        <f>G33/H33</f>
        <v>12</v>
      </c>
      <c r="J33" s="352">
        <v>1</v>
      </c>
      <c r="K33" s="352">
        <v>4</v>
      </c>
      <c r="L33" s="353">
        <v>16543.02</v>
      </c>
      <c r="M33" s="353">
        <v>3393</v>
      </c>
      <c r="N33" s="351">
        <v>44645</v>
      </c>
      <c r="O33" s="350" t="s">
        <v>27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214">
        <v>27</v>
      </c>
      <c r="C34" s="354" t="s">
        <v>447</v>
      </c>
      <c r="D34" s="353">
        <v>101</v>
      </c>
      <c r="E34" s="352">
        <v>88</v>
      </c>
      <c r="F34" s="356">
        <f>(D34-E34)/E34</f>
        <v>0.14772727272727273</v>
      </c>
      <c r="G34" s="353">
        <v>27</v>
      </c>
      <c r="H34" s="352" t="s">
        <v>30</v>
      </c>
      <c r="I34" s="352" t="s">
        <v>30</v>
      </c>
      <c r="J34" s="352">
        <v>1</v>
      </c>
      <c r="K34" s="352" t="s">
        <v>30</v>
      </c>
      <c r="L34" s="353">
        <v>51958</v>
      </c>
      <c r="M34" s="353">
        <v>9212</v>
      </c>
      <c r="N34" s="351">
        <v>44575</v>
      </c>
      <c r="O34" s="350" t="s">
        <v>31</v>
      </c>
      <c r="P34" s="78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 ca="1">SUM(D23:D37)</f>
        <v>1974441.15</v>
      </c>
      <c r="E35" s="348">
        <v>331635.50999999995</v>
      </c>
      <c r="F35" s="108">
        <f ca="1">(D35-E35)/E35</f>
        <v>4.9536481783871702</v>
      </c>
      <c r="G35" s="348">
        <f ca="1">SUM(G23:G37)</f>
        <v>336993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21</v>
      </c>
      <c r="C37" s="354" t="s">
        <v>502</v>
      </c>
      <c r="D37" s="353">
        <v>43.3</v>
      </c>
      <c r="E37" s="352">
        <v>256.89999999999998</v>
      </c>
      <c r="F37" s="356">
        <f>(D37-E37)/E37</f>
        <v>-0.8314519268197742</v>
      </c>
      <c r="G37" s="353">
        <v>12</v>
      </c>
      <c r="H37" s="352">
        <v>1</v>
      </c>
      <c r="I37" s="352">
        <f>G37/H37</f>
        <v>12</v>
      </c>
      <c r="J37" s="352">
        <v>1</v>
      </c>
      <c r="K37" s="352">
        <v>9</v>
      </c>
      <c r="L37" s="353">
        <v>61600.34</v>
      </c>
      <c r="M37" s="353">
        <v>12795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355" t="s">
        <v>30</v>
      </c>
      <c r="C38" s="354" t="s">
        <v>481</v>
      </c>
      <c r="D38" s="353">
        <v>33</v>
      </c>
      <c r="E38" s="352" t="s">
        <v>30</v>
      </c>
      <c r="F38" s="352" t="s">
        <v>30</v>
      </c>
      <c r="G38" s="353">
        <v>5</v>
      </c>
      <c r="H38" s="352">
        <v>1</v>
      </c>
      <c r="I38" s="352">
        <f>G38/H38</f>
        <v>5</v>
      </c>
      <c r="J38" s="352">
        <v>1</v>
      </c>
      <c r="K38" s="352" t="s">
        <v>30</v>
      </c>
      <c r="L38" s="353">
        <v>50284</v>
      </c>
      <c r="M38" s="353">
        <v>8608</v>
      </c>
      <c r="N38" s="351">
        <v>44512</v>
      </c>
      <c r="O38" s="350" t="s">
        <v>33</v>
      </c>
      <c r="P38" s="347"/>
      <c r="Q38" s="359"/>
      <c r="R38" s="359"/>
      <c r="S38" s="347"/>
      <c r="T38" s="347"/>
      <c r="U38" s="347"/>
      <c r="V38" s="360"/>
      <c r="W38" s="33"/>
      <c r="X38" s="361"/>
      <c r="Y38" s="8"/>
      <c r="Z38" s="360"/>
      <c r="AA38" s="361"/>
      <c r="AB38" s="346"/>
      <c r="AC38" s="346"/>
    </row>
    <row r="39" spans="1:29" ht="25.35" customHeight="1">
      <c r="A39" s="349">
        <v>23</v>
      </c>
      <c r="B39" s="349">
        <v>28</v>
      </c>
      <c r="C39" s="354" t="s">
        <v>510</v>
      </c>
      <c r="D39" s="353">
        <v>25.5</v>
      </c>
      <c r="E39" s="352">
        <v>67.5</v>
      </c>
      <c r="F39" s="356">
        <f>(D39-E39)/E39</f>
        <v>-0.62222222222222223</v>
      </c>
      <c r="G39" s="353">
        <v>9</v>
      </c>
      <c r="H39" s="352">
        <v>1</v>
      </c>
      <c r="I39" s="352">
        <f>G39/H39</f>
        <v>9</v>
      </c>
      <c r="J39" s="352">
        <v>1</v>
      </c>
      <c r="K39" s="352">
        <v>8</v>
      </c>
      <c r="L39" s="353">
        <v>9447</v>
      </c>
      <c r="M39" s="353">
        <v>1707</v>
      </c>
      <c r="N39" s="351">
        <v>44617</v>
      </c>
      <c r="O39" s="350" t="s">
        <v>52</v>
      </c>
      <c r="P39" s="347"/>
      <c r="Q39" s="359"/>
      <c r="R39" s="359"/>
      <c r="S39" s="359"/>
      <c r="T39" s="359"/>
      <c r="U39" s="360"/>
      <c r="V39" s="360"/>
      <c r="W39" s="360"/>
      <c r="X39" s="8"/>
      <c r="Y39" s="361"/>
      <c r="Z39" s="361"/>
      <c r="AA39" s="346"/>
      <c r="AB39" s="346"/>
    </row>
    <row r="40" spans="1:29" ht="25.35" customHeight="1">
      <c r="A40" s="349">
        <v>24</v>
      </c>
      <c r="B40" s="349">
        <v>12</v>
      </c>
      <c r="C40" s="354" t="s">
        <v>537</v>
      </c>
      <c r="D40" s="353">
        <v>23</v>
      </c>
      <c r="E40" s="352">
        <v>2507.8200000000002</v>
      </c>
      <c r="F40" s="356">
        <f>(D40-E40)/E40</f>
        <v>-0.99082868786436029</v>
      </c>
      <c r="G40" s="353">
        <v>4</v>
      </c>
      <c r="H40" s="352">
        <v>1</v>
      </c>
      <c r="I40" s="352">
        <f>G40/H40</f>
        <v>4</v>
      </c>
      <c r="J40" s="352">
        <v>1</v>
      </c>
      <c r="K40" s="352">
        <v>5</v>
      </c>
      <c r="L40" s="353">
        <v>48874.54</v>
      </c>
      <c r="M40" s="353">
        <v>7757</v>
      </c>
      <c r="N40" s="351">
        <v>44638</v>
      </c>
      <c r="O40" s="350" t="s">
        <v>27</v>
      </c>
      <c r="P40" s="347"/>
      <c r="Q40" s="359"/>
      <c r="R40" s="359"/>
      <c r="S40" s="359"/>
      <c r="T40" s="359"/>
      <c r="U40" s="359"/>
      <c r="V40" s="360"/>
      <c r="W40" s="360"/>
      <c r="Y40" s="361"/>
      <c r="Z40" s="346"/>
      <c r="AA40" s="361"/>
    </row>
    <row r="41" spans="1:29" ht="25.35" customHeight="1">
      <c r="A41" s="349">
        <v>25</v>
      </c>
      <c r="B41" s="362">
        <v>20</v>
      </c>
      <c r="C41" s="354" t="s">
        <v>545</v>
      </c>
      <c r="D41" s="353">
        <v>12</v>
      </c>
      <c r="E41" s="352">
        <v>285.69</v>
      </c>
      <c r="F41" s="356">
        <f>(D41-E41)/E41</f>
        <v>-0.95799642969652421</v>
      </c>
      <c r="G41" s="353">
        <v>2</v>
      </c>
      <c r="H41" s="352">
        <v>1</v>
      </c>
      <c r="I41" s="352">
        <f>G41/H41</f>
        <v>2</v>
      </c>
      <c r="J41" s="352">
        <v>1</v>
      </c>
      <c r="K41" s="352">
        <v>4</v>
      </c>
      <c r="L41" s="353">
        <v>10337.67</v>
      </c>
      <c r="M41" s="353">
        <v>1647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46"/>
      <c r="Y41" s="361"/>
      <c r="Z41" s="361"/>
      <c r="AA41" s="8"/>
      <c r="AB41" s="346"/>
    </row>
    <row r="42" spans="1:29" ht="25.35" customHeight="1">
      <c r="A42" s="248"/>
      <c r="B42" s="248"/>
      <c r="C42" s="266" t="s">
        <v>320</v>
      </c>
      <c r="D42" s="348">
        <f ca="1">SUM(D35:D41)</f>
        <v>1579689.72</v>
      </c>
      <c r="E42" s="348">
        <v>332995.84999999998</v>
      </c>
      <c r="F42" s="108">
        <f ca="1">(D42-E42)/E42</f>
        <v>2.5580067739582941</v>
      </c>
      <c r="G42" s="348">
        <f t="shared" ref="G42" ca="1" si="2">SUM(G35:G41)</f>
        <v>337025</v>
      </c>
      <c r="H42" s="348"/>
      <c r="I42" s="251"/>
      <c r="J42" s="250"/>
      <c r="K42" s="252"/>
      <c r="L42" s="253"/>
      <c r="M42" s="257"/>
      <c r="N42" s="254"/>
      <c r="O42" s="281"/>
      <c r="R42" s="347"/>
    </row>
    <row r="43" spans="1:29" ht="23.1" customHeight="1">
      <c r="W43" s="33"/>
    </row>
    <row r="44" spans="1:29" ht="17.25" customHeight="1"/>
    <row r="55" spans="16:18">
      <c r="R55" s="347"/>
    </row>
    <row r="60" spans="16:18">
      <c r="P60" s="347"/>
    </row>
    <row r="64" spans="16:18" ht="12" customHeight="1"/>
    <row r="74" spans="21:23">
      <c r="U74" s="347"/>
      <c r="V74" s="347"/>
      <c r="W74" s="347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1.28515625" style="345" bestFit="1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85546875" style="345" customWidth="1"/>
    <col min="26" max="26" width="14.42578125" style="345" bestFit="1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560</v>
      </c>
      <c r="F1" s="235"/>
      <c r="G1" s="235"/>
      <c r="H1" s="235"/>
      <c r="I1" s="235"/>
    </row>
    <row r="2" spans="1:29" ht="19.5" customHeight="1">
      <c r="E2" s="235" t="s">
        <v>561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410"/>
      <c r="B5" s="410"/>
      <c r="C5" s="413" t="s">
        <v>0</v>
      </c>
      <c r="D5" s="236"/>
      <c r="E5" s="236"/>
      <c r="F5" s="413" t="s">
        <v>3</v>
      </c>
      <c r="G5" s="236"/>
      <c r="H5" s="413" t="s">
        <v>5</v>
      </c>
      <c r="I5" s="413" t="s">
        <v>6</v>
      </c>
      <c r="J5" s="413" t="s">
        <v>7</v>
      </c>
      <c r="K5" s="413" t="s">
        <v>8</v>
      </c>
      <c r="L5" s="413" t="s">
        <v>10</v>
      </c>
      <c r="M5" s="413" t="s">
        <v>9</v>
      </c>
      <c r="N5" s="413" t="s">
        <v>11</v>
      </c>
      <c r="O5" s="413" t="s">
        <v>12</v>
      </c>
      <c r="Y5" s="33"/>
    </row>
    <row r="6" spans="1:29">
      <c r="A6" s="411"/>
      <c r="B6" s="411"/>
      <c r="C6" s="414"/>
      <c r="D6" s="237" t="s">
        <v>558</v>
      </c>
      <c r="E6" s="237" t="s">
        <v>551</v>
      </c>
      <c r="F6" s="414"/>
      <c r="G6" s="414" t="s">
        <v>558</v>
      </c>
      <c r="H6" s="414"/>
      <c r="I6" s="414"/>
      <c r="J6" s="414"/>
      <c r="K6" s="414"/>
      <c r="L6" s="414"/>
      <c r="M6" s="414"/>
      <c r="N6" s="414"/>
      <c r="O6" s="414"/>
    </row>
    <row r="7" spans="1:29">
      <c r="A7" s="411"/>
      <c r="B7" s="411"/>
      <c r="C7" s="414"/>
      <c r="D7" s="237" t="s">
        <v>1</v>
      </c>
      <c r="E7" s="237" t="s">
        <v>1</v>
      </c>
      <c r="F7" s="414"/>
      <c r="G7" s="414"/>
      <c r="H7" s="414"/>
      <c r="I7" s="414"/>
      <c r="J7" s="414"/>
      <c r="K7" s="414"/>
      <c r="L7" s="414"/>
      <c r="M7" s="414"/>
      <c r="N7" s="414"/>
      <c r="O7" s="414"/>
    </row>
    <row r="8" spans="1:29" ht="18" customHeight="1" thickBot="1">
      <c r="A8" s="412"/>
      <c r="B8" s="412"/>
      <c r="C8" s="415"/>
      <c r="D8" s="238" t="s">
        <v>2</v>
      </c>
      <c r="E8" s="238" t="s">
        <v>2</v>
      </c>
      <c r="F8" s="415"/>
      <c r="G8" s="237" t="s">
        <v>4</v>
      </c>
      <c r="H8" s="415"/>
      <c r="I8" s="415"/>
      <c r="J8" s="415"/>
      <c r="K8" s="415"/>
      <c r="L8" s="415"/>
      <c r="M8" s="415"/>
      <c r="N8" s="415"/>
      <c r="O8" s="415"/>
      <c r="R8" s="8"/>
      <c r="Y8" s="33"/>
    </row>
    <row r="9" spans="1:29" ht="15" customHeight="1">
      <c r="A9" s="410"/>
      <c r="B9" s="410"/>
      <c r="C9" s="413" t="s">
        <v>13</v>
      </c>
      <c r="D9" s="382"/>
      <c r="E9" s="382"/>
      <c r="F9" s="413" t="s">
        <v>15</v>
      </c>
      <c r="G9" s="382"/>
      <c r="H9" s="241" t="s">
        <v>18</v>
      </c>
      <c r="I9" s="413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413" t="s">
        <v>26</v>
      </c>
      <c r="R9" s="8"/>
      <c r="V9" s="347"/>
      <c r="W9" s="346"/>
      <c r="Y9" s="346"/>
      <c r="Z9" s="347"/>
    </row>
    <row r="10" spans="1:29">
      <c r="A10" s="411"/>
      <c r="B10" s="411"/>
      <c r="C10" s="414"/>
      <c r="D10" s="237" t="s">
        <v>559</v>
      </c>
      <c r="E10" s="237" t="s">
        <v>553</v>
      </c>
      <c r="F10" s="414"/>
      <c r="G10" s="237" t="s">
        <v>559</v>
      </c>
      <c r="H10" s="237" t="s">
        <v>17</v>
      </c>
      <c r="I10" s="414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414"/>
      <c r="R10" s="8"/>
      <c r="V10" s="347"/>
      <c r="W10" s="346"/>
      <c r="Y10" s="346"/>
      <c r="Z10" s="347"/>
    </row>
    <row r="11" spans="1:29">
      <c r="A11" s="411"/>
      <c r="B11" s="411"/>
      <c r="C11" s="414"/>
      <c r="D11" s="383" t="s">
        <v>14</v>
      </c>
      <c r="E11" s="237" t="s">
        <v>14</v>
      </c>
      <c r="F11" s="414"/>
      <c r="G11" s="383" t="s">
        <v>16</v>
      </c>
      <c r="H11" s="239"/>
      <c r="I11" s="414"/>
      <c r="J11" s="239"/>
      <c r="K11" s="239"/>
      <c r="L11" s="244" t="s">
        <v>2</v>
      </c>
      <c r="M11" s="237" t="s">
        <v>17</v>
      </c>
      <c r="N11" s="239"/>
      <c r="O11" s="414"/>
      <c r="R11" s="347"/>
      <c r="T11" s="347"/>
      <c r="U11" s="346"/>
      <c r="V11" s="347"/>
      <c r="W11" s="346"/>
      <c r="X11" s="347"/>
      <c r="Y11" s="33"/>
      <c r="Z11" s="347"/>
    </row>
    <row r="12" spans="1:29" ht="15.6" customHeight="1" thickBot="1">
      <c r="A12" s="411"/>
      <c r="B12" s="412"/>
      <c r="C12" s="415"/>
      <c r="D12" s="384"/>
      <c r="E12" s="238" t="s">
        <v>2</v>
      </c>
      <c r="F12" s="415"/>
      <c r="G12" s="384" t="s">
        <v>17</v>
      </c>
      <c r="H12" s="263"/>
      <c r="I12" s="415"/>
      <c r="J12" s="263"/>
      <c r="K12" s="263"/>
      <c r="L12" s="263"/>
      <c r="M12" s="263"/>
      <c r="N12" s="263"/>
      <c r="O12" s="415"/>
      <c r="R12" s="347"/>
      <c r="T12" s="347"/>
      <c r="U12" s="346"/>
      <c r="V12" s="346"/>
      <c r="W12" s="346"/>
      <c r="X12" s="346"/>
      <c r="Y12" s="33"/>
      <c r="Z12" s="8"/>
    </row>
    <row r="13" spans="1:29" ht="25.35" customHeight="1">
      <c r="A13" s="349">
        <v>1</v>
      </c>
      <c r="B13" s="349">
        <v>1</v>
      </c>
      <c r="C13" s="354" t="s">
        <v>547</v>
      </c>
      <c r="D13" s="353">
        <v>76622.42</v>
      </c>
      <c r="E13" s="352">
        <v>86238.9</v>
      </c>
      <c r="F13" s="356">
        <f t="shared" ref="F13" si="0">(D13-E13)/E13</f>
        <v>-0.11150977111257213</v>
      </c>
      <c r="G13" s="353">
        <v>14504</v>
      </c>
      <c r="H13" s="352">
        <v>307</v>
      </c>
      <c r="I13" s="352">
        <f t="shared" ref="I13" si="1">G13/H13</f>
        <v>47.244299674267104</v>
      </c>
      <c r="J13" s="352">
        <v>20</v>
      </c>
      <c r="K13" s="352">
        <v>2</v>
      </c>
      <c r="L13" s="353">
        <v>162861</v>
      </c>
      <c r="M13" s="353">
        <v>30973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4" t="s">
        <v>67</v>
      </c>
      <c r="C14" s="354" t="s">
        <v>550</v>
      </c>
      <c r="D14" s="353">
        <v>75890.070000000007</v>
      </c>
      <c r="E14" s="352" t="s">
        <v>30</v>
      </c>
      <c r="F14" s="352" t="s">
        <v>30</v>
      </c>
      <c r="G14" s="353">
        <v>10223</v>
      </c>
      <c r="H14" s="352">
        <v>281</v>
      </c>
      <c r="I14" s="352">
        <f t="shared" ref="I14:I22" si="2">G14/H14</f>
        <v>36.380782918149464</v>
      </c>
      <c r="J14" s="352">
        <v>17</v>
      </c>
      <c r="K14" s="352">
        <v>1</v>
      </c>
      <c r="L14" s="353">
        <v>79887</v>
      </c>
      <c r="M14" s="353">
        <v>10756</v>
      </c>
      <c r="N14" s="351">
        <v>44659</v>
      </c>
      <c r="O14" s="350" t="s">
        <v>113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63" t="s">
        <v>67</v>
      </c>
      <c r="C15" s="354" t="s">
        <v>549</v>
      </c>
      <c r="D15" s="353">
        <v>46535.839999999997</v>
      </c>
      <c r="E15" s="352" t="s">
        <v>30</v>
      </c>
      <c r="F15" s="352" t="s">
        <v>30</v>
      </c>
      <c r="G15" s="353">
        <v>10926</v>
      </c>
      <c r="H15" s="352">
        <v>297</v>
      </c>
      <c r="I15" s="352">
        <f t="shared" si="2"/>
        <v>36.787878787878789</v>
      </c>
      <c r="J15" s="352">
        <v>21</v>
      </c>
      <c r="K15" s="352">
        <v>1</v>
      </c>
      <c r="L15" s="353">
        <v>46983.44</v>
      </c>
      <c r="M15" s="353">
        <v>11006</v>
      </c>
      <c r="N15" s="351">
        <v>44659</v>
      </c>
      <c r="O15" s="350" t="s">
        <v>27</v>
      </c>
      <c r="P15" s="347"/>
      <c r="Q15" s="359"/>
      <c r="R15" s="359"/>
      <c r="S15" s="335"/>
      <c r="T15" s="359"/>
      <c r="V15" s="360"/>
      <c r="W15" s="33"/>
      <c r="X15" s="8"/>
      <c r="Y15" s="361"/>
      <c r="Z15" s="360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546</v>
      </c>
      <c r="D16" s="353">
        <v>25006.39</v>
      </c>
      <c r="E16" s="352">
        <v>56857.21</v>
      </c>
      <c r="F16" s="356">
        <f>(D16-E16)/E16</f>
        <v>-0.56018963997705828</v>
      </c>
      <c r="G16" s="353">
        <v>3641</v>
      </c>
      <c r="H16" s="352">
        <v>171</v>
      </c>
      <c r="I16" s="352">
        <f t="shared" si="2"/>
        <v>21.292397660818715</v>
      </c>
      <c r="J16" s="352">
        <v>12</v>
      </c>
      <c r="K16" s="352">
        <v>2</v>
      </c>
      <c r="L16" s="353">
        <v>85785.44</v>
      </c>
      <c r="M16" s="353">
        <v>11812</v>
      </c>
      <c r="N16" s="351">
        <v>44652</v>
      </c>
      <c r="O16" s="350" t="s">
        <v>73</v>
      </c>
      <c r="P16" s="347"/>
      <c r="Q16" s="361"/>
      <c r="R16" s="385"/>
      <c r="S16" s="359"/>
      <c r="T16" s="359"/>
      <c r="U16" s="359"/>
      <c r="V16" s="360"/>
      <c r="W16" s="360"/>
      <c r="X16" s="346"/>
      <c r="Y16" s="361"/>
      <c r="Z16" s="8"/>
      <c r="AA16" s="361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522</v>
      </c>
      <c r="D17" s="353">
        <v>24219.37</v>
      </c>
      <c r="E17" s="352">
        <v>22988.07</v>
      </c>
      <c r="F17" s="356">
        <f>(D17-E17)/E17</f>
        <v>5.3562565278424824E-2</v>
      </c>
      <c r="G17" s="353">
        <v>4840</v>
      </c>
      <c r="H17" s="352">
        <v>146</v>
      </c>
      <c r="I17" s="352">
        <f t="shared" si="2"/>
        <v>33.150684931506852</v>
      </c>
      <c r="J17" s="352">
        <v>10</v>
      </c>
      <c r="K17" s="352">
        <v>5</v>
      </c>
      <c r="L17" s="353">
        <v>188144</v>
      </c>
      <c r="M17" s="353">
        <v>37510</v>
      </c>
      <c r="N17" s="351">
        <v>44631</v>
      </c>
      <c r="O17" s="350" t="s">
        <v>32</v>
      </c>
      <c r="P17" s="347"/>
      <c r="Q17" s="359"/>
      <c r="R17" s="359"/>
      <c r="S17" s="335"/>
      <c r="T17" s="347"/>
      <c r="U17" s="347"/>
      <c r="V17" s="347"/>
      <c r="W17" s="360"/>
      <c r="X17" s="346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4</v>
      </c>
      <c r="C18" s="354" t="s">
        <v>530</v>
      </c>
      <c r="D18" s="353">
        <v>17279.84</v>
      </c>
      <c r="E18" s="352">
        <v>22311.279999999999</v>
      </c>
      <c r="F18" s="356">
        <f>(D18-E18)/E18</f>
        <v>-0.225511041948288</v>
      </c>
      <c r="G18" s="353">
        <v>3401</v>
      </c>
      <c r="H18" s="352">
        <v>135</v>
      </c>
      <c r="I18" s="352">
        <f t="shared" si="2"/>
        <v>25.192592592592593</v>
      </c>
      <c r="J18" s="352">
        <v>9</v>
      </c>
      <c r="K18" s="352">
        <v>4</v>
      </c>
      <c r="L18" s="353">
        <v>112500</v>
      </c>
      <c r="M18" s="353">
        <v>22194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V18" s="360"/>
      <c r="W18" s="360"/>
      <c r="X18" s="346"/>
      <c r="Y18" s="361"/>
      <c r="Z18" s="8"/>
      <c r="AA18" s="361"/>
      <c r="AB18" s="346"/>
      <c r="AC18" s="346"/>
    </row>
    <row r="19" spans="1:29" ht="25.35" customHeight="1">
      <c r="A19" s="349">
        <v>7</v>
      </c>
      <c r="B19" s="363" t="s">
        <v>67</v>
      </c>
      <c r="C19" s="354" t="s">
        <v>562</v>
      </c>
      <c r="D19" s="353">
        <v>16133.72</v>
      </c>
      <c r="E19" s="352" t="s">
        <v>30</v>
      </c>
      <c r="F19" s="352" t="s">
        <v>30</v>
      </c>
      <c r="G19" s="353">
        <v>2734</v>
      </c>
      <c r="H19" s="352">
        <v>148</v>
      </c>
      <c r="I19" s="352">
        <f t="shared" si="2"/>
        <v>18.472972972972972</v>
      </c>
      <c r="J19" s="352">
        <v>20</v>
      </c>
      <c r="K19" s="352">
        <v>1</v>
      </c>
      <c r="L19" s="353">
        <v>22912.11</v>
      </c>
      <c r="M19" s="353">
        <v>4234</v>
      </c>
      <c r="N19" s="351">
        <v>44659</v>
      </c>
      <c r="O19" s="350" t="s">
        <v>563</v>
      </c>
      <c r="P19" s="347"/>
      <c r="Q19" s="359"/>
      <c r="R19" s="359"/>
      <c r="S19" s="359"/>
      <c r="T19" s="359"/>
      <c r="V19" s="347"/>
      <c r="W19" s="346"/>
      <c r="X19" s="8"/>
      <c r="Y19" s="8"/>
      <c r="Z19" s="346"/>
      <c r="AA19" s="347"/>
      <c r="AC19" s="346"/>
    </row>
    <row r="20" spans="1:29" ht="25.35" customHeight="1">
      <c r="A20" s="349">
        <v>8</v>
      </c>
      <c r="B20" s="49" t="s">
        <v>40</v>
      </c>
      <c r="C20" s="354" t="s">
        <v>566</v>
      </c>
      <c r="D20" s="353">
        <v>14883.68</v>
      </c>
      <c r="E20" s="352" t="s">
        <v>30</v>
      </c>
      <c r="F20" s="352" t="s">
        <v>30</v>
      </c>
      <c r="G20" s="353">
        <v>2048</v>
      </c>
      <c r="H20" s="352">
        <v>14</v>
      </c>
      <c r="I20" s="352">
        <f t="shared" si="2"/>
        <v>146.28571428571428</v>
      </c>
      <c r="J20" s="352">
        <v>8</v>
      </c>
      <c r="K20" s="352">
        <v>0</v>
      </c>
      <c r="L20" s="353">
        <v>14883.68</v>
      </c>
      <c r="M20" s="353">
        <v>2048</v>
      </c>
      <c r="N20" s="351" t="s">
        <v>190</v>
      </c>
      <c r="O20" s="350" t="s">
        <v>34</v>
      </c>
      <c r="P20" s="347"/>
      <c r="Q20" s="359"/>
      <c r="R20" s="359"/>
      <c r="S20" s="335"/>
      <c r="T20" s="359"/>
      <c r="V20" s="360"/>
      <c r="W20" s="346"/>
      <c r="X20" s="8"/>
      <c r="Y20" s="361"/>
      <c r="Z20" s="360"/>
      <c r="AA20" s="361"/>
      <c r="AB20" s="346"/>
      <c r="AC20" s="346"/>
    </row>
    <row r="21" spans="1:29" ht="25.35" customHeight="1">
      <c r="A21" s="349">
        <v>9</v>
      </c>
      <c r="B21" s="362">
        <v>5</v>
      </c>
      <c r="C21" s="354" t="s">
        <v>515</v>
      </c>
      <c r="D21" s="353">
        <v>13656.25</v>
      </c>
      <c r="E21" s="352">
        <v>18969.12</v>
      </c>
      <c r="F21" s="356">
        <f>(D21-E21)/E21</f>
        <v>-0.28007994045058493</v>
      </c>
      <c r="G21" s="353">
        <v>2127</v>
      </c>
      <c r="H21" s="352">
        <v>78</v>
      </c>
      <c r="I21" s="352">
        <f t="shared" si="2"/>
        <v>27.26923076923077</v>
      </c>
      <c r="J21" s="352">
        <v>9</v>
      </c>
      <c r="K21" s="352">
        <v>6</v>
      </c>
      <c r="L21" s="353">
        <v>355083.45</v>
      </c>
      <c r="M21" s="353">
        <v>50502</v>
      </c>
      <c r="N21" s="351">
        <v>44624</v>
      </c>
      <c r="O21" s="350" t="s">
        <v>34</v>
      </c>
      <c r="P21" s="347"/>
      <c r="Q21" s="8"/>
      <c r="R21" s="361"/>
      <c r="S21" s="346"/>
      <c r="T21" s="346"/>
      <c r="V21" s="347"/>
      <c r="W21" s="347"/>
      <c r="X21" s="347"/>
      <c r="Y21" s="346"/>
      <c r="Z21" s="346"/>
    </row>
    <row r="22" spans="1:29" ht="25.35" customHeight="1">
      <c r="A22" s="349">
        <v>10</v>
      </c>
      <c r="B22" s="362">
        <v>6</v>
      </c>
      <c r="C22" s="354" t="s">
        <v>496</v>
      </c>
      <c r="D22" s="353">
        <v>5673.28</v>
      </c>
      <c r="E22" s="352">
        <v>9002.25</v>
      </c>
      <c r="F22" s="356">
        <f>(D22-E22)/E22</f>
        <v>-0.36979310727873588</v>
      </c>
      <c r="G22" s="353">
        <v>856</v>
      </c>
      <c r="H22" s="352">
        <v>35</v>
      </c>
      <c r="I22" s="352">
        <f t="shared" si="2"/>
        <v>24.457142857142856</v>
      </c>
      <c r="J22" s="352">
        <v>4</v>
      </c>
      <c r="K22" s="352">
        <v>8</v>
      </c>
      <c r="L22" s="353">
        <v>240689.32</v>
      </c>
      <c r="M22" s="353">
        <v>34950</v>
      </c>
      <c r="N22" s="351">
        <v>44610</v>
      </c>
      <c r="O22" s="350" t="s">
        <v>73</v>
      </c>
      <c r="P22" s="347"/>
      <c r="Q22" s="359"/>
      <c r="R22" s="359"/>
      <c r="S22" s="335"/>
      <c r="T22" s="359"/>
      <c r="V22" s="360"/>
      <c r="W22" s="33"/>
      <c r="X22" s="8"/>
      <c r="Y22" s="361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315900.86</v>
      </c>
      <c r="E23" s="348">
        <v>240668.32999999996</v>
      </c>
      <c r="F23" s="108">
        <f>(D23-E23)/E23</f>
        <v>0.31259837968709903</v>
      </c>
      <c r="G23" s="348">
        <f t="shared" ref="G23" si="3">SUM(G13:G22)</f>
        <v>55300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548</v>
      </c>
      <c r="D25" s="353">
        <v>3012.67</v>
      </c>
      <c r="E25" s="352">
        <v>7704.68</v>
      </c>
      <c r="F25" s="356">
        <f>(D25-E25)/E25</f>
        <v>-0.60898181365092385</v>
      </c>
      <c r="G25" s="353">
        <v>450</v>
      </c>
      <c r="H25" s="352">
        <v>31</v>
      </c>
      <c r="I25" s="352">
        <f t="shared" ref="I25:I34" si="4">G25/H25</f>
        <v>14.516129032258064</v>
      </c>
      <c r="J25" s="352">
        <v>10</v>
      </c>
      <c r="K25" s="352">
        <v>2</v>
      </c>
      <c r="L25" s="353">
        <v>10717</v>
      </c>
      <c r="M25" s="353">
        <v>1638</v>
      </c>
      <c r="N25" s="351">
        <v>44652</v>
      </c>
      <c r="O25" s="350" t="s">
        <v>33</v>
      </c>
      <c r="P25" s="347"/>
      <c r="Q25" s="359"/>
      <c r="R25" s="359"/>
      <c r="S25" s="359"/>
      <c r="V25" s="346"/>
      <c r="W25" s="33"/>
      <c r="X25" s="346"/>
      <c r="Y25" s="347"/>
      <c r="Z25" s="8"/>
      <c r="AA25" s="346"/>
      <c r="AC25" s="346"/>
    </row>
    <row r="26" spans="1:29" ht="25.35" customHeight="1">
      <c r="A26" s="349">
        <v>12</v>
      </c>
      <c r="B26" s="349">
        <v>8</v>
      </c>
      <c r="C26" s="354" t="s">
        <v>537</v>
      </c>
      <c r="D26" s="353">
        <v>2507.8200000000002</v>
      </c>
      <c r="E26" s="352">
        <v>7515.83</v>
      </c>
      <c r="F26" s="356">
        <f>(D26-E26)/E26</f>
        <v>-0.6663282697985452</v>
      </c>
      <c r="G26" s="353">
        <v>385</v>
      </c>
      <c r="H26" s="352">
        <v>29</v>
      </c>
      <c r="I26" s="352">
        <f t="shared" si="4"/>
        <v>13.275862068965518</v>
      </c>
      <c r="J26" s="352">
        <v>5</v>
      </c>
      <c r="K26" s="352">
        <v>4</v>
      </c>
      <c r="L26" s="353">
        <v>48851.54</v>
      </c>
      <c r="M26" s="353">
        <v>7753</v>
      </c>
      <c r="N26" s="351">
        <v>44638</v>
      </c>
      <c r="O26" s="350" t="s">
        <v>27</v>
      </c>
      <c r="P26" s="347"/>
      <c r="Q26" s="359"/>
      <c r="R26" s="359"/>
      <c r="S26" s="335"/>
      <c r="T26" s="360"/>
      <c r="U26" s="360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52" t="s">
        <v>30</v>
      </c>
      <c r="C27" s="354" t="s">
        <v>567</v>
      </c>
      <c r="D27" s="353">
        <v>2314.5</v>
      </c>
      <c r="E27" s="352" t="s">
        <v>30</v>
      </c>
      <c r="F27" s="352" t="s">
        <v>30</v>
      </c>
      <c r="G27" s="353">
        <v>412</v>
      </c>
      <c r="H27" s="352">
        <v>5</v>
      </c>
      <c r="I27" s="352">
        <f t="shared" si="4"/>
        <v>82.4</v>
      </c>
      <c r="J27" s="352">
        <v>5</v>
      </c>
      <c r="K27" s="352" t="s">
        <v>30</v>
      </c>
      <c r="L27" s="353">
        <v>300491.96999999997</v>
      </c>
      <c r="M27" s="353">
        <v>55591</v>
      </c>
      <c r="N27" s="351">
        <v>42692</v>
      </c>
      <c r="O27" s="350" t="s">
        <v>34</v>
      </c>
      <c r="P27" s="347"/>
      <c r="Q27" s="359"/>
      <c r="R27" s="359"/>
      <c r="S27" s="335"/>
      <c r="T27" s="359"/>
      <c r="U27" s="33"/>
      <c r="V27" s="33"/>
      <c r="W27" s="33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52" t="s">
        <v>30</v>
      </c>
      <c r="C28" s="354" t="s">
        <v>568</v>
      </c>
      <c r="D28" s="353">
        <v>2314.5</v>
      </c>
      <c r="E28" s="352" t="s">
        <v>30</v>
      </c>
      <c r="F28" s="352" t="s">
        <v>30</v>
      </c>
      <c r="G28" s="353">
        <v>412</v>
      </c>
      <c r="H28" s="352">
        <v>5</v>
      </c>
      <c r="I28" s="352">
        <f t="shared" si="4"/>
        <v>82.4</v>
      </c>
      <c r="J28" s="352">
        <v>5</v>
      </c>
      <c r="K28" s="352" t="s">
        <v>30</v>
      </c>
      <c r="L28" s="353">
        <v>290980.46999999997</v>
      </c>
      <c r="M28" s="353">
        <v>48531</v>
      </c>
      <c r="N28" s="351">
        <v>43410</v>
      </c>
      <c r="O28" s="350" t="s">
        <v>34</v>
      </c>
      <c r="P28" s="347"/>
      <c r="Q28" s="359"/>
      <c r="R28" s="359"/>
      <c r="S28" s="335"/>
      <c r="T28" s="359"/>
      <c r="U28" s="33"/>
      <c r="V28" s="33"/>
      <c r="W28" s="33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62">
        <v>15</v>
      </c>
      <c r="C29" s="354" t="s">
        <v>519</v>
      </c>
      <c r="D29" s="353">
        <v>2106.5500000000002</v>
      </c>
      <c r="E29" s="352">
        <v>907</v>
      </c>
      <c r="F29" s="356">
        <f>(D29-E29)/E29</f>
        <v>1.3225468577728778</v>
      </c>
      <c r="G29" s="353">
        <v>383</v>
      </c>
      <c r="H29" s="352">
        <v>9</v>
      </c>
      <c r="I29" s="352">
        <f t="shared" si="4"/>
        <v>42.555555555555557</v>
      </c>
      <c r="J29" s="352">
        <v>4</v>
      </c>
      <c r="K29" s="352">
        <v>7</v>
      </c>
      <c r="L29" s="353">
        <v>45899.55</v>
      </c>
      <c r="M29" s="353">
        <v>8441</v>
      </c>
      <c r="N29" s="351">
        <v>44617</v>
      </c>
      <c r="O29" s="350" t="s">
        <v>287</v>
      </c>
      <c r="P29" s="347"/>
      <c r="Q29" s="359"/>
      <c r="R29" s="359"/>
      <c r="S29" s="335"/>
      <c r="T29" s="359"/>
      <c r="U29" s="33"/>
      <c r="V29" s="33"/>
      <c r="W29" s="33"/>
      <c r="X29" s="8"/>
      <c r="Y29" s="361"/>
      <c r="Z29" s="360"/>
      <c r="AA29" s="361"/>
      <c r="AB29" s="346"/>
      <c r="AC29" s="346"/>
    </row>
    <row r="30" spans="1:29" ht="25.35" customHeight="1">
      <c r="A30" s="349">
        <v>16</v>
      </c>
      <c r="B30" s="362">
        <v>14</v>
      </c>
      <c r="C30" s="354" t="s">
        <v>497</v>
      </c>
      <c r="D30" s="353">
        <v>1489.6</v>
      </c>
      <c r="E30" s="352">
        <v>1077.4000000000001</v>
      </c>
      <c r="F30" s="356">
        <f>(D30-E30)/E30</f>
        <v>0.38258771115648765</v>
      </c>
      <c r="G30" s="353">
        <v>253</v>
      </c>
      <c r="H30" s="352">
        <v>16</v>
      </c>
      <c r="I30" s="352">
        <f t="shared" si="4"/>
        <v>15.8125</v>
      </c>
      <c r="J30" s="352">
        <v>6</v>
      </c>
      <c r="K30" s="352">
        <v>8</v>
      </c>
      <c r="L30" s="353">
        <v>138421.45000000001</v>
      </c>
      <c r="M30" s="353">
        <v>23204</v>
      </c>
      <c r="N30" s="351">
        <v>44610</v>
      </c>
      <c r="O30" s="350" t="s">
        <v>183</v>
      </c>
      <c r="P30" s="347"/>
      <c r="Q30" s="359"/>
      <c r="R30" s="359"/>
      <c r="S30" s="359"/>
      <c r="T30" s="359"/>
      <c r="U30" s="360"/>
      <c r="V30" s="360"/>
      <c r="W30" s="8"/>
      <c r="X30" s="346"/>
      <c r="Y30" s="360"/>
      <c r="Z30" s="361"/>
      <c r="AA30" s="361"/>
      <c r="AB30" s="346"/>
    </row>
    <row r="31" spans="1:29" ht="25.35" customHeight="1">
      <c r="A31" s="349">
        <v>17</v>
      </c>
      <c r="B31" s="362">
        <v>13</v>
      </c>
      <c r="C31" s="354" t="s">
        <v>368</v>
      </c>
      <c r="D31" s="353">
        <v>969.44</v>
      </c>
      <c r="E31" s="353">
        <v>1563.39</v>
      </c>
      <c r="F31" s="356">
        <f>(D31-E31)/E31</f>
        <v>-0.37991160235130073</v>
      </c>
      <c r="G31" s="353">
        <v>189</v>
      </c>
      <c r="H31" s="352">
        <v>7</v>
      </c>
      <c r="I31" s="352">
        <f t="shared" si="4"/>
        <v>27</v>
      </c>
      <c r="J31" s="352">
        <v>1</v>
      </c>
      <c r="K31" s="352">
        <v>20</v>
      </c>
      <c r="L31" s="353">
        <v>223751</v>
      </c>
      <c r="M31" s="353">
        <v>44397</v>
      </c>
      <c r="N31" s="351">
        <v>44526</v>
      </c>
      <c r="O31" s="350" t="s">
        <v>32</v>
      </c>
      <c r="P31" s="347"/>
      <c r="Q31" s="359"/>
      <c r="R31" s="359"/>
      <c r="S31" s="335"/>
      <c r="T31" s="359"/>
      <c r="U31" s="33"/>
      <c r="V31" s="33"/>
      <c r="W31" s="33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51" t="s">
        <v>40</v>
      </c>
      <c r="C32" s="354" t="s">
        <v>565</v>
      </c>
      <c r="D32" s="353">
        <v>409.34</v>
      </c>
      <c r="E32" s="352" t="s">
        <v>30</v>
      </c>
      <c r="F32" s="352" t="s">
        <v>30</v>
      </c>
      <c r="G32" s="353">
        <v>59</v>
      </c>
      <c r="H32" s="352">
        <v>2</v>
      </c>
      <c r="I32" s="352">
        <f t="shared" si="4"/>
        <v>29.5</v>
      </c>
      <c r="J32" s="352">
        <v>2</v>
      </c>
      <c r="K32" s="352">
        <v>0</v>
      </c>
      <c r="L32" s="353">
        <v>409</v>
      </c>
      <c r="M32" s="353">
        <v>59</v>
      </c>
      <c r="N32" s="351" t="s">
        <v>190</v>
      </c>
      <c r="O32" s="350" t="s">
        <v>52</v>
      </c>
      <c r="P32" s="347"/>
      <c r="Q32" s="359"/>
      <c r="R32" s="359"/>
      <c r="S32" s="335"/>
      <c r="T32" s="359"/>
      <c r="V32" s="360"/>
      <c r="W32" s="360"/>
      <c r="X32" s="361"/>
      <c r="Y32" s="360"/>
      <c r="Z32" s="8"/>
      <c r="AA32" s="361"/>
      <c r="AB32" s="346"/>
      <c r="AC32" s="346"/>
    </row>
    <row r="33" spans="1:29" ht="25.35" customHeight="1">
      <c r="A33" s="349">
        <v>19</v>
      </c>
      <c r="B33" s="362">
        <v>17</v>
      </c>
      <c r="C33" s="354" t="s">
        <v>429</v>
      </c>
      <c r="D33" s="353">
        <v>324.54000000000002</v>
      </c>
      <c r="E33" s="352">
        <v>683.56999999999994</v>
      </c>
      <c r="F33" s="356">
        <f>(D33-E33)/E33</f>
        <v>-0.52522784791608756</v>
      </c>
      <c r="G33" s="353">
        <v>46</v>
      </c>
      <c r="H33" s="352">
        <v>3</v>
      </c>
      <c r="I33" s="352">
        <f t="shared" si="4"/>
        <v>15.333333333333334</v>
      </c>
      <c r="J33" s="352">
        <v>1</v>
      </c>
      <c r="K33" s="352">
        <v>15</v>
      </c>
      <c r="L33" s="353">
        <v>623560.22</v>
      </c>
      <c r="M33" s="353">
        <v>87883</v>
      </c>
      <c r="N33" s="351">
        <v>44561</v>
      </c>
      <c r="O33" s="350" t="s">
        <v>430</v>
      </c>
      <c r="P33" s="347"/>
      <c r="Q33" s="359"/>
      <c r="R33" s="359"/>
      <c r="S33" s="335"/>
      <c r="T33" s="359"/>
      <c r="U33" s="33"/>
      <c r="V33" s="33"/>
      <c r="W33" s="33"/>
      <c r="X33" s="8"/>
      <c r="Y33" s="361"/>
      <c r="Z33" s="360"/>
      <c r="AA33" s="361"/>
      <c r="AB33" s="346"/>
      <c r="AC33" s="346"/>
    </row>
    <row r="34" spans="1:29" ht="25.35" customHeight="1">
      <c r="A34" s="349">
        <v>20</v>
      </c>
      <c r="B34" s="362">
        <v>12</v>
      </c>
      <c r="C34" s="354" t="s">
        <v>545</v>
      </c>
      <c r="D34" s="353">
        <v>285.69</v>
      </c>
      <c r="E34" s="352">
        <v>1826.6</v>
      </c>
      <c r="F34" s="356">
        <f>(D34-E34)/E34</f>
        <v>-0.84359465673929701</v>
      </c>
      <c r="G34" s="353">
        <v>46</v>
      </c>
      <c r="H34" s="352">
        <v>7</v>
      </c>
      <c r="I34" s="352">
        <f t="shared" si="4"/>
        <v>6.5714285714285712</v>
      </c>
      <c r="J34" s="352">
        <v>2</v>
      </c>
      <c r="K34" s="352">
        <v>3</v>
      </c>
      <c r="L34" s="353">
        <v>10325.67</v>
      </c>
      <c r="M34" s="353">
        <v>1645</v>
      </c>
      <c r="N34" s="351">
        <v>44645</v>
      </c>
      <c r="O34" s="350" t="s">
        <v>27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331635.50999999995</v>
      </c>
      <c r="E35" s="348">
        <v>250679.96</v>
      </c>
      <c r="F35" s="108">
        <f>(D35-E35)/E35</f>
        <v>0.32294384441420831</v>
      </c>
      <c r="G35" s="348">
        <f t="shared" ref="G35" si="5">SUM(G23:G34)</f>
        <v>57935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2">
        <v>24</v>
      </c>
      <c r="C37" s="354" t="s">
        <v>502</v>
      </c>
      <c r="D37" s="353">
        <v>256.89999999999998</v>
      </c>
      <c r="E37" s="352">
        <v>153.9</v>
      </c>
      <c r="F37" s="356">
        <f>(D37-E37)/E37</f>
        <v>0.66926575698505497</v>
      </c>
      <c r="G37" s="353">
        <v>96</v>
      </c>
      <c r="H37" s="352">
        <v>5</v>
      </c>
      <c r="I37" s="352">
        <f>G37/H37</f>
        <v>19.2</v>
      </c>
      <c r="J37" s="352">
        <v>1</v>
      </c>
      <c r="K37" s="352">
        <v>8</v>
      </c>
      <c r="L37" s="353">
        <v>61557.04</v>
      </c>
      <c r="M37" s="353">
        <v>12783</v>
      </c>
      <c r="N37" s="351">
        <v>44610</v>
      </c>
      <c r="O37" s="350" t="s">
        <v>43</v>
      </c>
      <c r="P37" s="347"/>
      <c r="Q37" s="359"/>
      <c r="R37" s="359"/>
      <c r="S37" s="359"/>
      <c r="T37" s="359"/>
      <c r="U37" s="360"/>
      <c r="V37" s="360"/>
      <c r="W37" s="360"/>
      <c r="X37" s="361"/>
      <c r="Y37" s="361"/>
      <c r="Z37" s="8"/>
      <c r="AA37" s="346"/>
      <c r="AB37" s="346"/>
    </row>
    <row r="38" spans="1:29" ht="25.35" customHeight="1">
      <c r="A38" s="349">
        <v>22</v>
      </c>
      <c r="B38" s="120">
        <v>25</v>
      </c>
      <c r="C38" s="354" t="s">
        <v>350</v>
      </c>
      <c r="D38" s="353">
        <v>225</v>
      </c>
      <c r="E38" s="352">
        <v>100</v>
      </c>
      <c r="F38" s="356">
        <f>(D38-E38)/E38</f>
        <v>1.25</v>
      </c>
      <c r="G38" s="353">
        <v>63</v>
      </c>
      <c r="H38" s="352">
        <v>2</v>
      </c>
      <c r="I38" s="352">
        <f>G38/H38</f>
        <v>31.5</v>
      </c>
      <c r="J38" s="352">
        <v>2</v>
      </c>
      <c r="K38" s="352" t="s">
        <v>30</v>
      </c>
      <c r="L38" s="353">
        <v>17857</v>
      </c>
      <c r="M38" s="353">
        <v>4105</v>
      </c>
      <c r="N38" s="351">
        <v>44512</v>
      </c>
      <c r="O38" s="350" t="s">
        <v>33</v>
      </c>
      <c r="P38" s="347"/>
      <c r="Q38" s="359"/>
      <c r="R38" s="359"/>
      <c r="S38" s="335"/>
      <c r="T38" s="359"/>
      <c r="V38" s="360"/>
      <c r="W38" s="360"/>
      <c r="X38" s="361"/>
      <c r="Y38" s="361"/>
      <c r="Z38" s="360"/>
      <c r="AA38" s="8"/>
      <c r="AB38" s="346"/>
      <c r="AC38" s="346"/>
    </row>
    <row r="39" spans="1:29" ht="25.35" customHeight="1">
      <c r="A39" s="349">
        <v>23</v>
      </c>
      <c r="B39" s="349">
        <v>20</v>
      </c>
      <c r="C39" s="354" t="s">
        <v>491</v>
      </c>
      <c r="D39" s="353">
        <v>184</v>
      </c>
      <c r="E39" s="352">
        <v>257</v>
      </c>
      <c r="F39" s="356">
        <f>(D39-E39)/E39</f>
        <v>-0.28404669260700388</v>
      </c>
      <c r="G39" s="353">
        <v>28</v>
      </c>
      <c r="H39" s="352" t="s">
        <v>30</v>
      </c>
      <c r="I39" s="352" t="s">
        <v>30</v>
      </c>
      <c r="J39" s="352">
        <v>2</v>
      </c>
      <c r="K39" s="352">
        <v>9</v>
      </c>
      <c r="L39" s="353">
        <v>16607</v>
      </c>
      <c r="M39" s="353">
        <v>2698</v>
      </c>
      <c r="N39" s="351">
        <v>44603</v>
      </c>
      <c r="O39" s="350" t="s">
        <v>31</v>
      </c>
      <c r="P39" s="347"/>
      <c r="Q39" s="359"/>
      <c r="R39" s="359"/>
      <c r="S39" s="347"/>
      <c r="T39" s="347"/>
      <c r="U39" s="347"/>
      <c r="V39" s="360"/>
      <c r="W39" s="33"/>
      <c r="X39" s="8"/>
      <c r="Y39" s="361"/>
      <c r="Z39" s="360"/>
      <c r="AA39" s="361"/>
      <c r="AB39" s="346"/>
      <c r="AC39" s="346"/>
    </row>
    <row r="40" spans="1:29" ht="25.35" customHeight="1">
      <c r="A40" s="349">
        <v>24</v>
      </c>
      <c r="B40" s="355" t="s">
        <v>30</v>
      </c>
      <c r="C40" s="354" t="s">
        <v>564</v>
      </c>
      <c r="D40" s="353">
        <v>165</v>
      </c>
      <c r="E40" s="352" t="s">
        <v>30</v>
      </c>
      <c r="F40" s="352" t="s">
        <v>30</v>
      </c>
      <c r="G40" s="353">
        <v>27</v>
      </c>
      <c r="H40" s="352">
        <v>6</v>
      </c>
      <c r="I40" s="352">
        <f>G40/H40</f>
        <v>4.5</v>
      </c>
      <c r="J40" s="352">
        <v>2</v>
      </c>
      <c r="K40" s="352" t="s">
        <v>30</v>
      </c>
      <c r="L40" s="353">
        <v>173</v>
      </c>
      <c r="M40" s="353">
        <v>29</v>
      </c>
      <c r="N40" s="351">
        <v>44652</v>
      </c>
      <c r="O40" s="350" t="s">
        <v>361</v>
      </c>
      <c r="P40" s="347"/>
      <c r="Q40" s="359"/>
      <c r="R40" s="359"/>
      <c r="S40" s="347"/>
      <c r="T40" s="347"/>
      <c r="U40" s="347"/>
      <c r="V40" s="360"/>
      <c r="W40" s="346"/>
      <c r="X40" s="8"/>
      <c r="Y40" s="361"/>
      <c r="Z40" s="360"/>
      <c r="AA40" s="361"/>
      <c r="AB40" s="346"/>
      <c r="AC40" s="346"/>
    </row>
    <row r="41" spans="1:29" ht="25.35" customHeight="1">
      <c r="A41" s="349">
        <v>25</v>
      </c>
      <c r="B41" s="349">
        <v>9</v>
      </c>
      <c r="C41" s="354" t="s">
        <v>544</v>
      </c>
      <c r="D41" s="353">
        <v>159.44</v>
      </c>
      <c r="E41" s="352">
        <v>5084.1899999999996</v>
      </c>
      <c r="F41" s="356">
        <f>(D41-E41)/E41</f>
        <v>-0.96864003902293194</v>
      </c>
      <c r="G41" s="353">
        <v>35</v>
      </c>
      <c r="H41" s="352">
        <v>10</v>
      </c>
      <c r="I41" s="352">
        <f>G41/H41</f>
        <v>3.5</v>
      </c>
      <c r="J41" s="352">
        <v>3</v>
      </c>
      <c r="K41" s="352">
        <v>3</v>
      </c>
      <c r="L41" s="353">
        <v>16412.02</v>
      </c>
      <c r="M41" s="353">
        <v>3369</v>
      </c>
      <c r="N41" s="351">
        <v>44645</v>
      </c>
      <c r="O41" s="350" t="s">
        <v>27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120">
        <v>26</v>
      </c>
      <c r="C42" s="354" t="s">
        <v>540</v>
      </c>
      <c r="D42" s="353">
        <v>127.5</v>
      </c>
      <c r="E42" s="352">
        <v>71.5</v>
      </c>
      <c r="F42" s="356">
        <f>(D42-E42)/E42</f>
        <v>0.78321678321678323</v>
      </c>
      <c r="G42" s="353">
        <v>51</v>
      </c>
      <c r="H42" s="352">
        <v>2</v>
      </c>
      <c r="I42" s="352">
        <f>G42/H42</f>
        <v>25.5</v>
      </c>
      <c r="J42" s="352">
        <v>1</v>
      </c>
      <c r="K42" s="352">
        <v>6</v>
      </c>
      <c r="L42" s="353">
        <v>1300</v>
      </c>
      <c r="M42" s="353">
        <v>242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46"/>
      <c r="Y42" s="360"/>
      <c r="Z42" s="8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447</v>
      </c>
      <c r="D43" s="353">
        <v>88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 t="s">
        <v>30</v>
      </c>
      <c r="L43" s="353">
        <v>51857</v>
      </c>
      <c r="M43" s="353">
        <v>9185</v>
      </c>
      <c r="N43" s="351">
        <v>44575</v>
      </c>
      <c r="O43" s="350" t="s">
        <v>31</v>
      </c>
      <c r="P43" s="347"/>
      <c r="Q43" s="359"/>
      <c r="R43" s="359"/>
      <c r="S43" s="359"/>
      <c r="T43" s="359"/>
      <c r="U43" s="359"/>
      <c r="V43" s="360"/>
      <c r="W43" s="360"/>
      <c r="X43" s="361"/>
      <c r="Z43" s="346"/>
      <c r="AA43" s="361"/>
    </row>
    <row r="44" spans="1:29" ht="25.35" customHeight="1">
      <c r="A44" s="349">
        <v>28</v>
      </c>
      <c r="B44" s="362">
        <v>30</v>
      </c>
      <c r="C44" s="354" t="s">
        <v>510</v>
      </c>
      <c r="D44" s="353">
        <v>67.5</v>
      </c>
      <c r="E44" s="352">
        <v>15</v>
      </c>
      <c r="F44" s="356">
        <f>(D44-E44)/E44</f>
        <v>3.5</v>
      </c>
      <c r="G44" s="353">
        <v>20</v>
      </c>
      <c r="H44" s="352">
        <v>2</v>
      </c>
      <c r="I44" s="352">
        <f>G44/H44</f>
        <v>10</v>
      </c>
      <c r="J44" s="352">
        <v>2</v>
      </c>
      <c r="K44" s="352">
        <v>7</v>
      </c>
      <c r="L44" s="353">
        <v>9421</v>
      </c>
      <c r="M44" s="353">
        <v>1698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361"/>
      <c r="Y44" s="346"/>
      <c r="Z44" s="361"/>
      <c r="AA44" s="8"/>
      <c r="AB44" s="346"/>
    </row>
    <row r="45" spans="1:29" ht="25.35" customHeight="1">
      <c r="A45" s="349">
        <v>29</v>
      </c>
      <c r="B45" s="355" t="s">
        <v>30</v>
      </c>
      <c r="C45" s="354" t="s">
        <v>286</v>
      </c>
      <c r="D45" s="353">
        <v>66</v>
      </c>
      <c r="E45" s="352" t="s">
        <v>30</v>
      </c>
      <c r="F45" s="352" t="s">
        <v>30</v>
      </c>
      <c r="G45" s="353">
        <v>10</v>
      </c>
      <c r="H45" s="352">
        <v>1</v>
      </c>
      <c r="I45" s="352">
        <f>G45/H45</f>
        <v>10</v>
      </c>
      <c r="J45" s="352">
        <v>1</v>
      </c>
      <c r="K45" s="352" t="s">
        <v>30</v>
      </c>
      <c r="L45" s="353">
        <v>167557</v>
      </c>
      <c r="M45" s="353">
        <v>29626</v>
      </c>
      <c r="N45" s="351">
        <v>44456</v>
      </c>
      <c r="O45" s="350" t="s">
        <v>287</v>
      </c>
      <c r="P45" s="347"/>
      <c r="Q45" s="359"/>
      <c r="R45" s="359"/>
      <c r="S45" s="359"/>
      <c r="T45" s="359"/>
      <c r="U45" s="360"/>
      <c r="V45" s="360"/>
      <c r="W45" s="360"/>
      <c r="X45" s="8"/>
      <c r="Y45" s="361"/>
      <c r="Z45" s="361"/>
      <c r="AA45" s="346"/>
      <c r="AB45" s="346"/>
    </row>
    <row r="46" spans="1:29" ht="25.35" customHeight="1">
      <c r="A46" s="349">
        <v>30</v>
      </c>
      <c r="B46" s="120">
        <v>28</v>
      </c>
      <c r="C46" s="354" t="s">
        <v>539</v>
      </c>
      <c r="D46" s="353">
        <v>21</v>
      </c>
      <c r="E46" s="352">
        <v>43</v>
      </c>
      <c r="F46" s="356">
        <f>(D46-E46)/E46</f>
        <v>-0.51162790697674421</v>
      </c>
      <c r="G46" s="353">
        <v>4</v>
      </c>
      <c r="H46" s="352">
        <v>1</v>
      </c>
      <c r="I46" s="352">
        <f>G46/H46</f>
        <v>4</v>
      </c>
      <c r="J46" s="352">
        <v>1</v>
      </c>
      <c r="K46" s="352">
        <v>4</v>
      </c>
      <c r="L46" s="353">
        <v>291</v>
      </c>
      <c r="M46" s="353">
        <v>56</v>
      </c>
      <c r="N46" s="351">
        <v>44638</v>
      </c>
      <c r="O46" s="350" t="s">
        <v>361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61"/>
      <c r="Z46" s="346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332995.84999999998</v>
      </c>
      <c r="E47" s="348">
        <v>251844.44</v>
      </c>
      <c r="F47" s="108">
        <f>(D47-E47)/E47</f>
        <v>0.32222831681334707</v>
      </c>
      <c r="G47" s="348">
        <f t="shared" ref="G47" si="6">SUM(G35:G46)</f>
        <v>58292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2022-06-10T12:58:51Z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